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activeTab="0"/>
  </bookViews>
  <sheets>
    <sheet name="表0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<sst xmlns="http://schemas.openxmlformats.org/spreadsheetml/2006/main" count="201" uniqueCount="134">
  <si>
    <t>填表说明</t>
  </si>
  <si>
    <t>请填写黄色格子内容，其余部分不用填写。</t>
  </si>
  <si>
    <r>
      <t>表2</t>
    </r>
    <r>
      <rPr>
        <b/>
        <sz val="12"/>
        <rFont val="宋体"/>
        <family val="0"/>
      </rPr>
      <t>合计数尽量与表1正式受理合计数相等</t>
    </r>
  </si>
  <si>
    <t>表3统计主要针对旅行社</t>
  </si>
  <si>
    <t>表4理赔金额以人民币（万元）为单位，只保留2位小数</t>
  </si>
  <si>
    <t>表5只需广州、深圳、珠海、佛山、惠州、中山6市填写</t>
  </si>
  <si>
    <r>
      <t>表6在线旅游投诉指在网上订购旅游服务引发的投诉，线下旅游投诉为在旅行社门店报名参团旅游引发的投诉，</t>
    </r>
    <r>
      <rPr>
        <b/>
        <sz val="12"/>
        <rFont val="宋体"/>
        <family val="0"/>
      </rPr>
      <t>合计数要与表1结案总数相等</t>
    </r>
  </si>
  <si>
    <t>表0填表信息只需填写一次，后面表格无需再填</t>
  </si>
  <si>
    <t>填表信息</t>
  </si>
  <si>
    <t>单位负责人：</t>
  </si>
  <si>
    <t>黄健仪</t>
  </si>
  <si>
    <t>填表人：</t>
  </si>
  <si>
    <t>黄孔怀</t>
  </si>
  <si>
    <t>填标人联系电话：</t>
  </si>
  <si>
    <t>0763-3388126</t>
  </si>
  <si>
    <t>填表时间：</t>
  </si>
  <si>
    <t xml:space="preserve">表1       </t>
  </si>
  <si>
    <t>年第</t>
  </si>
  <si>
    <t>一</t>
  </si>
  <si>
    <t>季度</t>
  </si>
  <si>
    <t>清远市</t>
  </si>
  <si>
    <t>旅游投诉受理情况汇总表</t>
  </si>
  <si>
    <t>投诉渠道</t>
  </si>
  <si>
    <t>接受总数</t>
  </si>
  <si>
    <t>正式受理</t>
  </si>
  <si>
    <t>不予受理</t>
  </si>
  <si>
    <t>受理率</t>
  </si>
  <si>
    <t>结案件数</t>
  </si>
  <si>
    <t>结案率</t>
  </si>
  <si>
    <t>正在办理</t>
  </si>
  <si>
    <t>投诉渠道占比</t>
  </si>
  <si>
    <t>12345政府服务热线</t>
  </si>
  <si>
    <t>12301旅游投诉热线</t>
  </si>
  <si>
    <t>省局转办（包括省局政务网及省质监所转办）</t>
  </si>
  <si>
    <t>本局政务网及局长信箱</t>
  </si>
  <si>
    <t>来信、来访</t>
  </si>
  <si>
    <t>其他渠道转办</t>
  </si>
  <si>
    <t>合 计</t>
  </si>
  <si>
    <t xml:space="preserve">                                                       </t>
  </si>
  <si>
    <t xml:space="preserve">表2       </t>
  </si>
  <si>
    <t xml:space="preserve">旅游投诉分类情况汇总表 </t>
  </si>
  <si>
    <t>序号</t>
  </si>
  <si>
    <t>投诉类别</t>
  </si>
  <si>
    <t>港澳游</t>
  </si>
  <si>
    <t>台湾游</t>
  </si>
  <si>
    <t>其他出境游</t>
  </si>
  <si>
    <t>出境游小计</t>
  </si>
  <si>
    <t>境内游</t>
  </si>
  <si>
    <t>入境游</t>
  </si>
  <si>
    <t>小计</t>
  </si>
  <si>
    <t>件数</t>
  </si>
  <si>
    <t>人数</t>
  </si>
  <si>
    <t>强迫或诱骗购物</t>
  </si>
  <si>
    <t>擅自增加自费项目</t>
  </si>
  <si>
    <t>擅自延误变更行程</t>
  </si>
  <si>
    <t>导游未尽职责</t>
  </si>
  <si>
    <t>年龄职业差别收费</t>
  </si>
  <si>
    <t>拒签退团不当扣费</t>
  </si>
  <si>
    <t>降低等级标准</t>
  </si>
  <si>
    <t>不可抗力因素</t>
  </si>
  <si>
    <t>户外俱乐部、QQ群、微信群组织旅游活动</t>
  </si>
  <si>
    <t>景区服务不达标</t>
  </si>
  <si>
    <t>饭店服务不达标</t>
  </si>
  <si>
    <t>餐饮服务不达标</t>
  </si>
  <si>
    <t>交通服务不达标</t>
  </si>
  <si>
    <t>其他</t>
  </si>
  <si>
    <t>合计</t>
  </si>
  <si>
    <t>表2合计数尽量与表2正式受理合计数相等</t>
  </si>
  <si>
    <r>
      <t>表</t>
    </r>
    <r>
      <rPr>
        <b/>
        <sz val="14"/>
        <rFont val="华文仿宋"/>
        <family val="3"/>
      </rPr>
      <t>3</t>
    </r>
    <r>
      <rPr>
        <b/>
        <sz val="14"/>
        <rFont val="华文仿宋"/>
        <family val="3"/>
      </rPr>
      <t xml:space="preserve">      </t>
    </r>
  </si>
  <si>
    <t xml:space="preserve"> </t>
  </si>
  <si>
    <t>涉嫌非法经营情况汇总表</t>
  </si>
  <si>
    <t>不合理低价游</t>
  </si>
  <si>
    <t>黑社（线上）</t>
  </si>
  <si>
    <t xml:space="preserve">2018年第三季度涉嫌非法经营旅游活动的案件分类情况汇总表 </t>
  </si>
  <si>
    <t>黑社（线下）</t>
  </si>
  <si>
    <t>黑导</t>
  </si>
  <si>
    <t>非法一日游</t>
  </si>
  <si>
    <t>虚假宣传</t>
  </si>
  <si>
    <t>户外俱乐部、QQ群、微信群组织的旅游活动</t>
  </si>
  <si>
    <t>备注：表3统计主要针对旅行社</t>
  </si>
  <si>
    <t>表4</t>
  </si>
  <si>
    <t>理赔汇总表</t>
  </si>
  <si>
    <t>内容</t>
  </si>
  <si>
    <t>出境游</t>
  </si>
  <si>
    <t>旅行社</t>
  </si>
  <si>
    <t>质保金</t>
  </si>
  <si>
    <r>
      <t>备注：理赔金额：人民币（</t>
    </r>
    <r>
      <rPr>
        <b/>
        <sz val="18"/>
        <color indexed="10"/>
        <rFont val="仿宋_GB2312"/>
        <family val="3"/>
      </rPr>
      <t>万</t>
    </r>
    <r>
      <rPr>
        <b/>
        <sz val="18"/>
        <rFont val="仿宋_GB2312"/>
        <family val="3"/>
      </rPr>
      <t>元），只保留2位小数</t>
    </r>
  </si>
  <si>
    <t>表5</t>
  </si>
  <si>
    <t xml:space="preserve">                                                                     </t>
  </si>
  <si>
    <t>被投诉旅行社排名表</t>
  </si>
  <si>
    <t>旅行社名称</t>
  </si>
  <si>
    <t>投诉件数</t>
  </si>
  <si>
    <t>备注：此表只需广州、深圳、珠海、佛山、惠州、中山6市填写</t>
  </si>
  <si>
    <t>表6</t>
  </si>
  <si>
    <t>结案投诉对象统计表</t>
  </si>
  <si>
    <t>类别</t>
  </si>
  <si>
    <t>旅行社小计</t>
  </si>
  <si>
    <t>景点</t>
  </si>
  <si>
    <t>饭店</t>
  </si>
  <si>
    <t>购物</t>
  </si>
  <si>
    <t>交通</t>
  </si>
  <si>
    <t>餐饮</t>
  </si>
  <si>
    <t>其它</t>
  </si>
  <si>
    <t>在线旅游</t>
  </si>
  <si>
    <t>线下旅游</t>
  </si>
  <si>
    <t>数量</t>
  </si>
  <si>
    <t>占总数比例（%）</t>
  </si>
  <si>
    <t>备注：在线旅游投诉指在网上订购旅游服务引发的投诉，线下旅游投诉为在旅行社门店报名参团旅游引发的投诉，表6合计数要与表1结案总数相等</t>
  </si>
  <si>
    <t>表7</t>
  </si>
  <si>
    <t>旅游投诉情况说明表</t>
  </si>
  <si>
    <t>被投诉对象</t>
  </si>
  <si>
    <t>投诉情况说明</t>
  </si>
  <si>
    <t>备注</t>
  </si>
  <si>
    <t>增城区报的内容</t>
  </si>
  <si>
    <t>海珠区报的内容</t>
  </si>
  <si>
    <t>花都区报的内容</t>
  </si>
  <si>
    <t>黄埔区报的内容</t>
  </si>
  <si>
    <t xml:space="preserve">荔湾区报的内容 </t>
  </si>
  <si>
    <t>从化区报的内容</t>
  </si>
  <si>
    <t>白云区报的内容</t>
  </si>
  <si>
    <t xml:space="preserve">番禺区报的内容 </t>
  </si>
  <si>
    <t>清城区：比上年第一季度的投诉多，游客的维权意识重了。
英德市：与上季度相比，本季度旅行社需加强行前、行中、行后服务。
清新区：无。
佛冈县：无。
连南县：无。
连山县：无。
阳山县：无。
连州市：投诉内容为旅行社服务问题。</t>
  </si>
  <si>
    <t>与上季度或者与上一年相比较，分析本季度在旅行社接到的投诉情况和特点</t>
  </si>
  <si>
    <t>景区（点）</t>
  </si>
  <si>
    <t>清城区：比上年第一季度的投诉少，因为是旅游淡季，雨季天气多。
英德市：与上季度相比，本季度景区（点）员工服务态度有待改善、设施设备需不断保养检修、价格信息变更需及时公示。
清新区：旅游景点因服务管理问题导致游客投诉较多。佛冈县：主要发生在新开的旅游景区勤天熹乐谷温泉度假村，共6宗，占受理总量的60%。主要问题是管理不到位、服务不到位引起游客不满意。
佛冈县：无。
连南县：1、2019年02月07日，市民驾车前往连南县三排镇南岗千年瑶寨游玩。该景区到停车场有7.5公里的距离，但景区不允许游客开车进入，只能由景区车辆运送游客往返。但景区工作人员没有协调好安排游客上下车，导致非常混乱，现该处交通非常拥堵。市民表示有交警人员在现场，但没有对交通进行疏导。望相关部门核查处理该处：（1）、景区人员管理不善的问题。（ 2）、交警人员不作为的问题。2、2019年02月08日，市民驾车前往连南县三排镇南岗千年瑶寨游玩。距离该景区7.8公里的临时停车场处，有一些身穿辅警制服及景区的工作人员拦住游客，不允许私家车进入。要求游客下车乘坐旅游中转大巴进入。但该景区的中转大巴很少，导致游客迟迟无法进入。且现场有很多非法营运的面包车，给100元就可以马上乘坐面包车进入，故市民认为不合理，市民已向现场辅警反映非法营运问题，但无果。现望相关部门核查处理：1、该景区不允许私家车进入游玩的问题。 2、该处存在很多非法营运车辆的问题。3、现场辅警不作为的问题。
连山县：第一季度共收到4单投诉，其中3单来自金子山景区，1单来自鹰扬关景区。主要投诉景区门票或娱乐项目收费问题。
阳山县：无。
连州市：投诉内容主要集中在景区服务。</t>
  </si>
  <si>
    <t>与上季度或者与上一年相比较，分析本季度在景区（点）接到的投诉情况和特点</t>
  </si>
  <si>
    <t>酒店</t>
  </si>
  <si>
    <t>清城区：清城区只管着三间星级酒店，今年第一季度是零投诉。
英德市：与上季度相比，本季度需加强酒店设施设备维护管理、改善员工服务态度。
清新区：无。
佛冈县：无。
连南县：无。
连山县：无。
阳山县：无。
连州市：无。</t>
  </si>
  <si>
    <t>与上季度或者与上一年相比较，分析本季度在酒店接到的投诉情况和特点</t>
  </si>
  <si>
    <t>本季度其他旅游投诉突出特点</t>
  </si>
  <si>
    <t>清城区：比上年第一季度投诉少，景区管理越来越规范。
英德市：无。
清新区：无。
佛冈县：无。
连南县：无。
连山县：无。
阳山县：无。
连州市：无。</t>
  </si>
  <si>
    <t>与上季度或者与上一年相比较，分析本季度在交通、购物等系统相关旅游行业接到的投诉情况和特点</t>
  </si>
  <si>
    <t>涉嫌经营非法旅游活动的相关情况</t>
  </si>
  <si>
    <t>清城区：无。
英德市：无。
清新区：无。
佛冈县：无。
连南县：无。
连山县：无。
阳山县：无。
连州市：无。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</si>
</sst>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24"/>
      <name val="黑体"/>
      <family val="3"/>
    </font>
    <font>
      <b/>
      <u val="single"/>
      <sz val="18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b/>
      <sz val="10.5"/>
      <name val="仿宋_GB2312"/>
      <family val="3"/>
    </font>
    <font>
      <b/>
      <u val="single"/>
      <sz val="16"/>
      <name val="仿宋_GB2312"/>
      <family val="3"/>
    </font>
    <font>
      <b/>
      <sz val="16"/>
      <name val="仿宋_GB2312"/>
      <family val="3"/>
    </font>
    <font>
      <sz val="12"/>
      <color indexed="8"/>
      <name val="仿宋"/>
      <family val="3"/>
    </font>
    <font>
      <sz val="10.5"/>
      <color indexed="8"/>
      <name val="Calibri"/>
      <family val="2"/>
    </font>
    <font>
      <sz val="12"/>
      <color indexed="8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华文仿宋"/>
      <family val="3"/>
    </font>
    <font>
      <b/>
      <sz val="18"/>
      <name val="华文仿宋"/>
      <family val="3"/>
    </font>
    <font>
      <b/>
      <sz val="12"/>
      <name val="华文仿宋"/>
      <family val="3"/>
    </font>
    <font>
      <b/>
      <sz val="18"/>
      <name val="宋体"/>
      <family val="0"/>
    </font>
    <font>
      <b/>
      <sz val="14"/>
      <name val="Arial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3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29" fillId="0" borderId="0" applyProtection="0">
      <alignment vertical="center"/>
    </xf>
    <xf numFmtId="0" fontId="0" fillId="4" borderId="0" applyProtection="0">
      <alignment vertical="center"/>
    </xf>
    <xf numFmtId="0" fontId="32" fillId="5" borderId="0" applyProtection="0">
      <alignment vertical="center"/>
    </xf>
    <xf numFmtId="43" fontId="0" fillId="0" borderId="0" applyProtection="0">
      <alignment vertical="center"/>
    </xf>
    <xf numFmtId="0" fontId="27" fillId="4" borderId="0" applyProtection="0">
      <alignment vertical="center"/>
    </xf>
    <xf numFmtId="0" fontId="26" fillId="0" borderId="0" applyProtection="0">
      <alignment vertical="center"/>
    </xf>
    <xf numFmtId="9" fontId="0" fillId="0" borderId="0" applyProtection="0">
      <alignment vertical="center"/>
    </xf>
    <xf numFmtId="0" fontId="34" fillId="0" borderId="0" applyProtection="0">
      <alignment vertical="center"/>
    </xf>
    <xf numFmtId="0" fontId="0" fillId="6" borderId="2" applyProtection="0">
      <alignment vertical="center"/>
    </xf>
    <xf numFmtId="0" fontId="27" fillId="5" borderId="0" applyProtection="0">
      <alignment vertical="center"/>
    </xf>
    <xf numFmtId="0" fontId="33" fillId="0" borderId="0" applyProtection="0">
      <alignment vertical="center"/>
    </xf>
    <xf numFmtId="0" fontId="36" fillId="0" borderId="0" applyProtection="0">
      <alignment vertical="center"/>
    </xf>
    <xf numFmtId="0" fontId="37" fillId="0" borderId="0" applyProtection="0">
      <alignment vertical="center"/>
    </xf>
    <xf numFmtId="0" fontId="28" fillId="0" borderId="0" applyProtection="0">
      <alignment vertical="center"/>
    </xf>
    <xf numFmtId="0" fontId="38" fillId="0" borderId="3" applyProtection="0">
      <alignment vertical="center"/>
    </xf>
    <xf numFmtId="0" fontId="39" fillId="0" borderId="3" applyProtection="0">
      <alignment vertical="center"/>
    </xf>
    <xf numFmtId="0" fontId="27" fillId="7" borderId="0" applyProtection="0">
      <alignment vertical="center"/>
    </xf>
    <xf numFmtId="0" fontId="33" fillId="0" borderId="4" applyProtection="0">
      <alignment vertical="center"/>
    </xf>
    <xf numFmtId="0" fontId="27" fillId="3" borderId="0" applyProtection="0">
      <alignment vertical="center"/>
    </xf>
    <xf numFmtId="0" fontId="25" fillId="2" borderId="5" applyProtection="0">
      <alignment vertical="center"/>
    </xf>
    <xf numFmtId="0" fontId="40" fillId="2" borderId="1" applyProtection="0">
      <alignment vertical="center"/>
    </xf>
    <xf numFmtId="0" fontId="41" fillId="8" borderId="6" applyProtection="0">
      <alignment vertical="center"/>
    </xf>
    <xf numFmtId="0" fontId="0" fillId="9" borderId="0" applyProtection="0">
      <alignment vertical="center"/>
    </xf>
    <xf numFmtId="0" fontId="27" fillId="10" borderId="0" applyProtection="0">
      <alignment vertical="center"/>
    </xf>
    <xf numFmtId="0" fontId="24" fillId="0" borderId="7" applyProtection="0">
      <alignment vertical="center"/>
    </xf>
    <xf numFmtId="0" fontId="35" fillId="0" borderId="8" applyProtection="0">
      <alignment vertical="center"/>
    </xf>
    <xf numFmtId="0" fontId="30" fillId="9" borderId="0" applyProtection="0">
      <alignment vertical="center"/>
    </xf>
    <xf numFmtId="0" fontId="32" fillId="11" borderId="0" applyProtection="0">
      <alignment vertical="center"/>
    </xf>
    <xf numFmtId="0" fontId="0" fillId="12" borderId="0" applyProtection="0">
      <alignment vertical="center"/>
    </xf>
    <xf numFmtId="0" fontId="2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29" fillId="0" borderId="0" applyProtection="0">
      <alignment vertical="center"/>
    </xf>
    <xf numFmtId="0" fontId="0" fillId="3" borderId="0" applyProtection="0">
      <alignment vertical="center"/>
    </xf>
    <xf numFmtId="0" fontId="27" fillId="8" borderId="0" applyProtection="0">
      <alignment vertical="center"/>
    </xf>
    <xf numFmtId="0" fontId="2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27" fillId="13" borderId="0" applyProtection="0">
      <alignment vertical="center"/>
    </xf>
    <xf numFmtId="0" fontId="0" fillId="7" borderId="0" applyProtection="0">
      <alignment vertical="center"/>
    </xf>
    <xf numFmtId="0" fontId="27" fillId="7" borderId="0" applyProtection="0">
      <alignment vertical="center"/>
    </xf>
    <xf numFmtId="0" fontId="27" fillId="16" borderId="0" applyProtection="0">
      <alignment vertical="center"/>
    </xf>
    <xf numFmtId="0" fontId="0" fillId="9" borderId="0" applyProtection="0">
      <alignment vertical="center"/>
    </xf>
    <xf numFmtId="0" fontId="27" fillId="16" borderId="0" applyProtection="0">
      <alignment vertical="center"/>
    </xf>
    <xf numFmtId="0" fontId="29" fillId="0" borderId="0" applyProtection="0">
      <alignment vertical="center"/>
    </xf>
    <xf numFmtId="0" fontId="2" fillId="0" borderId="0" applyProtection="0">
      <alignment vertical="center"/>
    </xf>
  </cellStyleXfs>
  <cellXfs count="1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65" applyNumberFormat="1" applyFont="1" applyFill="1" applyBorder="1" applyAlignment="1">
      <alignment vertical="center" wrapText="1"/>
    </xf>
    <xf numFmtId="0" fontId="7" fillId="0" borderId="0" xfId="65" applyNumberFormat="1" applyFont="1" applyFill="1" applyBorder="1" applyAlignment="1">
      <alignment horizontal="center" vertical="center" wrapText="1"/>
    </xf>
    <xf numFmtId="0" fontId="6" fillId="17" borderId="0" xfId="65" applyNumberFormat="1" applyFont="1" applyFill="1" applyBorder="1" applyAlignment="1">
      <alignment horizontal="center" vertical="center" wrapText="1"/>
    </xf>
    <xf numFmtId="0" fontId="7" fillId="0" borderId="0" xfId="65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vertical="center" wrapText="1"/>
    </xf>
    <xf numFmtId="31" fontId="4" fillId="0" borderId="0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17" borderId="9" xfId="65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0" fontId="10" fillId="0" borderId="9" xfId="0" applyNumberFormat="1" applyFont="1" applyFill="1" applyBorder="1" applyAlignment="1">
      <alignment vertical="center" wrapText="1"/>
    </xf>
    <xf numFmtId="10" fontId="10" fillId="0" borderId="9" xfId="0" applyNumberFormat="1" applyFont="1" applyFill="1" applyBorder="1" applyAlignment="1">
      <alignment horizontal="center" vertical="center" wrapText="1"/>
    </xf>
    <xf numFmtId="0" fontId="9" fillId="6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/>
    </xf>
    <xf numFmtId="10" fontId="3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20" applyNumberFormat="1" applyFont="1" applyFill="1" applyBorder="1" applyAlignment="1">
      <alignment horizontal="justify" vertical="center"/>
    </xf>
    <xf numFmtId="0" fontId="12" fillId="0" borderId="0" xfId="20" applyNumberFormat="1" applyFont="1" applyFill="1" applyBorder="1" applyAlignment="1">
      <alignment horizontal="center" vertical="center"/>
    </xf>
    <xf numFmtId="0" fontId="13" fillId="0" borderId="0" xfId="20" applyNumberFormat="1" applyFont="1" applyFill="1" applyBorder="1" applyAlignment="1">
      <alignment horizontal="center" vertical="center"/>
    </xf>
    <xf numFmtId="0" fontId="8" fillId="0" borderId="9" xfId="20" applyNumberFormat="1" applyFont="1" applyFill="1" applyBorder="1" applyAlignment="1">
      <alignment horizontal="center" vertical="center" wrapText="1"/>
    </xf>
    <xf numFmtId="0" fontId="8" fillId="0" borderId="10" xfId="20" applyNumberFormat="1" applyFont="1" applyFill="1" applyBorder="1" applyAlignment="1">
      <alignment horizontal="center" vertical="center" wrapText="1"/>
    </xf>
    <xf numFmtId="0" fontId="8" fillId="0" borderId="11" xfId="2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7" fillId="6" borderId="0" xfId="0" applyNumberFormat="1" applyFont="1" applyFill="1" applyBorder="1" applyAlignment="1">
      <alignment horizontal="center" vertical="center"/>
    </xf>
    <xf numFmtId="0" fontId="8" fillId="0" borderId="12" xfId="2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176" fontId="8" fillId="17" borderId="10" xfId="0" applyNumberFormat="1" applyFont="1" applyFill="1" applyBorder="1" applyAlignment="1">
      <alignment horizontal="center" vertical="center" wrapText="1"/>
    </xf>
    <xf numFmtId="176" fontId="8" fillId="17" borderId="12" xfId="0" applyNumberFormat="1" applyFont="1" applyFill="1" applyBorder="1" applyAlignment="1">
      <alignment horizontal="center" vertical="center" wrapText="1"/>
    </xf>
    <xf numFmtId="176" fontId="8" fillId="17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7" fillId="6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0" xfId="66" applyNumberFormat="1" applyFont="1" applyFill="1" applyBorder="1" applyAlignment="1">
      <alignment vertical="center"/>
    </xf>
    <xf numFmtId="0" fontId="19" fillId="0" borderId="0" xfId="53" applyNumberFormat="1" applyFont="1" applyFill="1" applyBorder="1" applyAlignment="1">
      <alignment horizontal="left" vertical="center"/>
    </xf>
    <xf numFmtId="0" fontId="19" fillId="0" borderId="0" xfId="66" applyNumberFormat="1" applyFont="1" applyFill="1" applyBorder="1" applyAlignment="1">
      <alignment vertical="center"/>
    </xf>
    <xf numFmtId="0" fontId="20" fillId="0" borderId="0" xfId="53" applyNumberFormat="1" applyFont="1" applyFill="1" applyBorder="1" applyAlignment="1">
      <alignment vertical="center" wrapText="1"/>
    </xf>
    <xf numFmtId="0" fontId="19" fillId="0" borderId="17" xfId="53" applyNumberFormat="1" applyFont="1" applyFill="1" applyBorder="1" applyAlignment="1">
      <alignment vertical="center"/>
    </xf>
    <xf numFmtId="0" fontId="19" fillId="0" borderId="17" xfId="53" applyNumberFormat="1" applyFont="1" applyFill="1" applyBorder="1" applyAlignment="1">
      <alignment horizontal="left" vertical="center"/>
    </xf>
    <xf numFmtId="0" fontId="19" fillId="0" borderId="18" xfId="66" applyNumberFormat="1" applyFont="1" applyFill="1" applyBorder="1" applyAlignment="1">
      <alignment horizontal="center" vertical="center"/>
    </xf>
    <xf numFmtId="0" fontId="19" fillId="0" borderId="19" xfId="53" applyNumberFormat="1" applyFont="1" applyFill="1" applyBorder="1" applyAlignment="1">
      <alignment horizontal="center" vertical="center" wrapText="1"/>
    </xf>
    <xf numFmtId="0" fontId="19" fillId="0" borderId="20" xfId="53" applyNumberFormat="1" applyFont="1" applyFill="1" applyBorder="1" applyAlignment="1">
      <alignment horizontal="center" vertical="center" wrapText="1"/>
    </xf>
    <xf numFmtId="0" fontId="19" fillId="0" borderId="20" xfId="66" applyNumberFormat="1" applyFont="1" applyFill="1" applyBorder="1" applyAlignment="1">
      <alignment horizontal="center" vertical="center" wrapText="1"/>
    </xf>
    <xf numFmtId="0" fontId="2" fillId="0" borderId="21" xfId="66" applyNumberFormat="1" applyFont="1" applyFill="1" applyBorder="1" applyAlignment="1">
      <alignment horizontal="center" vertical="center" wrapText="1"/>
    </xf>
    <xf numFmtId="0" fontId="19" fillId="0" borderId="9" xfId="53" applyNumberFormat="1" applyFont="1" applyFill="1" applyBorder="1" applyAlignment="1">
      <alignment horizontal="center" vertical="center" wrapText="1"/>
    </xf>
    <xf numFmtId="0" fontId="19" fillId="0" borderId="22" xfId="53" applyNumberFormat="1" applyFont="1" applyFill="1" applyBorder="1" applyAlignment="1">
      <alignment horizontal="center" vertical="center" wrapText="1"/>
    </xf>
    <xf numFmtId="0" fontId="21" fillId="0" borderId="19" xfId="53" applyNumberFormat="1" applyFont="1" applyFill="1" applyBorder="1" applyAlignment="1">
      <alignment horizontal="center" vertical="center" wrapText="1"/>
    </xf>
    <xf numFmtId="0" fontId="19" fillId="0" borderId="22" xfId="66" applyNumberFormat="1" applyFont="1" applyFill="1" applyBorder="1" applyAlignment="1">
      <alignment horizontal="center" vertical="center"/>
    </xf>
    <xf numFmtId="0" fontId="21" fillId="0" borderId="9" xfId="53" applyNumberFormat="1" applyFont="1" applyFill="1" applyBorder="1" applyAlignment="1">
      <alignment horizontal="center" vertical="center" wrapText="1"/>
    </xf>
    <xf numFmtId="0" fontId="19" fillId="0" borderId="19" xfId="66" applyNumberFormat="1" applyFont="1" applyFill="1" applyBorder="1" applyAlignment="1">
      <alignment horizontal="center" vertical="center"/>
    </xf>
    <xf numFmtId="0" fontId="19" fillId="0" borderId="10" xfId="66" applyNumberFormat="1" applyFont="1" applyFill="1" applyBorder="1" applyAlignment="1">
      <alignment horizontal="center" vertical="center"/>
    </xf>
    <xf numFmtId="0" fontId="22" fillId="6" borderId="0" xfId="0" applyNumberFormat="1" applyFont="1" applyFill="1" applyBorder="1" applyAlignment="1">
      <alignment horizontal="center" vertical="center"/>
    </xf>
    <xf numFmtId="0" fontId="20" fillId="0" borderId="0" xfId="66" applyNumberFormat="1" applyFont="1" applyFill="1" applyBorder="1" applyAlignment="1">
      <alignment horizontal="left" vertical="center" wrapText="1"/>
    </xf>
    <xf numFmtId="0" fontId="21" fillId="2" borderId="23" xfId="53" applyNumberFormat="1" applyFont="1" applyFill="1" applyBorder="1" applyAlignment="1">
      <alignment horizontal="center" vertical="center" wrapText="1"/>
    </xf>
    <xf numFmtId="0" fontId="19" fillId="2" borderId="9" xfId="53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2" borderId="23" xfId="53" applyNumberFormat="1" applyFont="1" applyFill="1" applyBorder="1" applyAlignment="1">
      <alignment horizontal="center" vertical="center" wrapText="1"/>
    </xf>
    <xf numFmtId="0" fontId="19" fillId="2" borderId="24" xfId="53" applyNumberFormat="1" applyFont="1" applyFill="1" applyBorder="1" applyAlignment="1">
      <alignment horizontal="center" vertical="center" wrapText="1"/>
    </xf>
    <xf numFmtId="0" fontId="19" fillId="2" borderId="25" xfId="53" applyNumberFormat="1" applyFont="1" applyFill="1" applyBorder="1" applyAlignment="1">
      <alignment horizontal="center" vertical="center" wrapText="1"/>
    </xf>
    <xf numFmtId="0" fontId="21" fillId="2" borderId="25" xfId="53" applyNumberFormat="1" applyFont="1" applyFill="1" applyBorder="1" applyAlignment="1">
      <alignment horizontal="center" vertical="center" wrapText="1"/>
    </xf>
    <xf numFmtId="0" fontId="21" fillId="2" borderId="24" xfId="53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/>
    </xf>
    <xf numFmtId="0" fontId="19" fillId="2" borderId="12" xfId="53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21" xfId="53" applyNumberFormat="1" applyFont="1" applyFill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</xf>
    <xf numFmtId="0" fontId="20" fillId="0" borderId="0" xfId="53" applyNumberFormat="1" applyFont="1" applyFill="1" applyBorder="1" applyAlignment="1">
      <alignment horizontal="left" vertical="center" wrapText="1"/>
    </xf>
    <xf numFmtId="0" fontId="8" fillId="0" borderId="0" xfId="65" applyNumberFormat="1" applyFont="1" applyFill="1" applyBorder="1" applyAlignment="1">
      <alignment horizontal="justify" vertical="center"/>
    </xf>
    <xf numFmtId="0" fontId="6" fillId="0" borderId="0" xfId="65" applyNumberFormat="1" applyFont="1" applyFill="1" applyBorder="1" applyAlignment="1">
      <alignment horizontal="center" vertical="center" wrapText="1"/>
    </xf>
    <xf numFmtId="0" fontId="7" fillId="17" borderId="0" xfId="65" applyNumberFormat="1" applyFont="1" applyFill="1" applyBorder="1" applyAlignment="1">
      <alignment horizontal="center" vertical="center" wrapText="1"/>
    </xf>
    <xf numFmtId="0" fontId="10" fillId="0" borderId="0" xfId="65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9" xfId="65" applyNumberFormat="1" applyFont="1" applyFill="1" applyBorder="1" applyAlignment="1">
      <alignment horizontal="center" vertical="center" wrapText="1"/>
    </xf>
    <xf numFmtId="0" fontId="10" fillId="2" borderId="9" xfId="65" applyNumberFormat="1" applyFont="1" applyFill="1" applyBorder="1" applyAlignment="1">
      <alignment horizontal="center" vertical="center" wrapText="1"/>
    </xf>
    <xf numFmtId="0" fontId="10" fillId="0" borderId="9" xfId="65" applyNumberFormat="1" applyFont="1" applyFill="1" applyBorder="1" applyAlignment="1" applyProtection="1">
      <alignment horizontal="center" vertical="center" wrapText="1"/>
      <protection hidden="1"/>
    </xf>
    <xf numFmtId="10" fontId="10" fillId="0" borderId="9" xfId="65" applyNumberFormat="1" applyFont="1" applyFill="1" applyBorder="1" applyAlignment="1" applyProtection="1">
      <alignment horizontal="center" vertical="center" wrapText="1"/>
      <protection hidden="1"/>
    </xf>
    <xf numFmtId="9" fontId="10" fillId="0" borderId="9" xfId="65" applyNumberFormat="1" applyFont="1" applyFill="1" applyBorder="1" applyAlignment="1">
      <alignment horizontal="center" vertical="center" wrapText="1"/>
    </xf>
    <xf numFmtId="0" fontId="10" fillId="15" borderId="9" xfId="65" applyNumberFormat="1" applyFont="1" applyFill="1" applyBorder="1" applyAlignment="1">
      <alignment horizontal="center" vertical="center" wrapText="1"/>
    </xf>
    <xf numFmtId="0" fontId="7" fillId="6" borderId="0" xfId="65" applyNumberFormat="1" applyFont="1" applyFill="1" applyBorder="1" applyAlignment="1">
      <alignment horizontal="center" vertical="center"/>
    </xf>
    <xf numFmtId="0" fontId="23" fillId="0" borderId="0" xfId="65" applyNumberFormat="1" applyFont="1" applyFill="1" applyBorder="1" applyAlignment="1">
      <alignment horizontal="justify" vertical="center"/>
    </xf>
    <xf numFmtId="10" fontId="10" fillId="2" borderId="9" xfId="65" applyNumberFormat="1" applyFont="1" applyFill="1" applyBorder="1" applyAlignment="1">
      <alignment horizontal="center" vertical="center" wrapText="1"/>
    </xf>
    <xf numFmtId="0" fontId="9" fillId="16" borderId="0" xfId="0" applyNumberFormat="1" applyFont="1" applyFill="1" applyBorder="1" applyAlignment="1">
      <alignment vertical="center"/>
    </xf>
    <xf numFmtId="0" fontId="3" fillId="17" borderId="0" xfId="0" applyNumberFormat="1" applyFont="1" applyFill="1" applyBorder="1" applyAlignment="1">
      <alignment vertical="center"/>
    </xf>
    <xf numFmtId="0" fontId="3" fillId="17" borderId="0" xfId="0" applyNumberFormat="1" applyFont="1" applyFill="1" applyBorder="1" applyAlignment="1">
      <alignment horizontal="left" vertical="center"/>
    </xf>
    <xf numFmtId="31" fontId="3" fillId="17" borderId="0" xfId="0" applyNumberFormat="1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表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3395;&#24230;&#26053;&#28216;&#25237;&#35785;&#32479;&#35745;&#25253;&#34920;(2019)-201905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0"/>
      <sheetName val="表1"/>
      <sheetName val="表2"/>
      <sheetName val="表3"/>
      <sheetName val="表4"/>
      <sheetName val="表5"/>
      <sheetName val="表6"/>
      <sheetName val="表7"/>
      <sheetName val="选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0"/>
      <sheetName val="表1"/>
      <sheetName val="表2"/>
      <sheetName val="表3"/>
      <sheetName val="表4"/>
      <sheetName val="表5"/>
      <sheetName val="表6"/>
      <sheetName val="表7"/>
      <sheetName val="选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0"/>
      <sheetName val="表1"/>
      <sheetName val="表2"/>
      <sheetName val="表3"/>
      <sheetName val="表4"/>
      <sheetName val="表5"/>
      <sheetName val="表6"/>
      <sheetName val="表7"/>
      <sheetName val="选择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0"/>
      <sheetName val="表1"/>
      <sheetName val="表2"/>
      <sheetName val="表3"/>
      <sheetName val="表4"/>
      <sheetName val="表5"/>
      <sheetName val="表6"/>
      <sheetName val="表7"/>
      <sheetName val="选择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0"/>
      <sheetName val="表1"/>
      <sheetName val="表2"/>
      <sheetName val="表3"/>
      <sheetName val="表4"/>
      <sheetName val="表5"/>
      <sheetName val="表6"/>
      <sheetName val="表7"/>
      <sheetName val="选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0"/>
      <sheetName val="表1"/>
      <sheetName val="表2"/>
      <sheetName val="表3"/>
      <sheetName val="表4"/>
      <sheetName val="表5"/>
      <sheetName val="表6"/>
      <sheetName val="表7"/>
      <sheetName val="选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0"/>
      <sheetName val="表1"/>
      <sheetName val="表2"/>
      <sheetName val="表3"/>
      <sheetName val="表4"/>
      <sheetName val="表5"/>
      <sheetName val="表6"/>
      <sheetName val="表7"/>
      <sheetName val="选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0"/>
      <sheetName val="表1"/>
      <sheetName val="表2"/>
      <sheetName val="表3"/>
      <sheetName val="表4"/>
      <sheetName val="表5"/>
      <sheetName val="表6"/>
      <sheetName val="表7"/>
      <sheetName val="选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I15" sqref="I15"/>
    </sheetView>
  </sheetViews>
  <sheetFormatPr defaultColWidth="10.00390625" defaultRowHeight="24.75" customHeight="1"/>
  <cols>
    <col min="1" max="1" width="10.00390625" style="21" customWidth="1"/>
    <col min="2" max="2" width="18.50390625" style="21" customWidth="1"/>
    <col min="3" max="3" width="20.75390625" style="21" customWidth="1"/>
    <col min="4" max="16384" width="10.00390625" style="21" customWidth="1"/>
  </cols>
  <sheetData>
    <row r="1" s="118" customFormat="1" ht="24.75" customHeight="1">
      <c r="B1" s="118" t="s">
        <v>0</v>
      </c>
    </row>
    <row r="2" spans="1:2" s="21" customFormat="1" ht="24.75" customHeight="1">
      <c r="A2" s="21">
        <v>1.1</v>
      </c>
      <c r="B2" s="21" t="s">
        <v>1</v>
      </c>
    </row>
    <row r="3" spans="1:2" s="21" customFormat="1" ht="24.75" customHeight="1">
      <c r="A3" s="21">
        <v>1.2</v>
      </c>
      <c r="B3" s="21" t="s">
        <v>2</v>
      </c>
    </row>
    <row r="4" spans="1:2" s="21" customFormat="1" ht="24.75" customHeight="1">
      <c r="A4" s="21">
        <v>1.3</v>
      </c>
      <c r="B4" s="21" t="s">
        <v>3</v>
      </c>
    </row>
    <row r="5" spans="1:2" s="21" customFormat="1" ht="24.75" customHeight="1">
      <c r="A5" s="21">
        <v>1.4</v>
      </c>
      <c r="B5" s="21" t="s">
        <v>4</v>
      </c>
    </row>
    <row r="6" spans="1:2" s="21" customFormat="1" ht="24.75" customHeight="1">
      <c r="A6" s="21">
        <v>1.5</v>
      </c>
      <c r="B6" s="21" t="s">
        <v>5</v>
      </c>
    </row>
    <row r="7" spans="1:2" s="21" customFormat="1" ht="24.75" customHeight="1">
      <c r="A7" s="21">
        <v>1.6</v>
      </c>
      <c r="B7" s="21" t="s">
        <v>6</v>
      </c>
    </row>
    <row r="8" spans="1:2" s="21" customFormat="1" ht="24.75" customHeight="1">
      <c r="A8" s="21">
        <v>1.7</v>
      </c>
      <c r="B8" s="21" t="s">
        <v>7</v>
      </c>
    </row>
    <row r="10" s="118" customFormat="1" ht="24.75" customHeight="1">
      <c r="B10" s="118" t="s">
        <v>8</v>
      </c>
    </row>
    <row r="11" spans="1:3" s="21" customFormat="1" ht="24.75" customHeight="1">
      <c r="A11" s="21">
        <v>2.1</v>
      </c>
      <c r="B11" s="21" t="s">
        <v>9</v>
      </c>
      <c r="C11" s="119" t="s">
        <v>10</v>
      </c>
    </row>
    <row r="12" spans="1:3" s="21" customFormat="1" ht="24.75" customHeight="1">
      <c r="A12" s="21">
        <v>2.2</v>
      </c>
      <c r="B12" s="21" t="s">
        <v>11</v>
      </c>
      <c r="C12" s="119" t="s">
        <v>12</v>
      </c>
    </row>
    <row r="13" spans="1:3" s="21" customFormat="1" ht="24.75" customHeight="1">
      <c r="A13" s="21">
        <v>2.3</v>
      </c>
      <c r="B13" s="21" t="s">
        <v>13</v>
      </c>
      <c r="C13" s="120" t="s">
        <v>14</v>
      </c>
    </row>
    <row r="14" spans="1:3" s="21" customFormat="1" ht="24.75" customHeight="1">
      <c r="A14" s="21">
        <v>2.4</v>
      </c>
      <c r="B14" s="21" t="s">
        <v>15</v>
      </c>
      <c r="C14" s="121">
        <v>43592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C11" sqref="C11"/>
    </sheetView>
  </sheetViews>
  <sheetFormatPr defaultColWidth="14.875" defaultRowHeight="36" customHeight="1"/>
  <cols>
    <col min="1" max="1" width="30.375" style="38" customWidth="1"/>
    <col min="2" max="8" width="13.375" style="38" customWidth="1"/>
    <col min="9" max="9" width="15.875" style="38" customWidth="1"/>
    <col min="10" max="16384" width="14.875" style="38" customWidth="1"/>
  </cols>
  <sheetData>
    <row r="1" s="38" customFormat="1" ht="21.75" customHeight="1">
      <c r="A1" s="103" t="s">
        <v>16</v>
      </c>
    </row>
    <row r="2" spans="1:8" s="38" customFormat="1" ht="28.5" customHeight="1">
      <c r="A2" s="6">
        <v>2019</v>
      </c>
      <c r="B2" s="7" t="s">
        <v>17</v>
      </c>
      <c r="C2" s="104" t="s">
        <v>18</v>
      </c>
      <c r="D2" s="7" t="s">
        <v>19</v>
      </c>
      <c r="E2" s="105" t="s">
        <v>20</v>
      </c>
      <c r="F2" s="9" t="s">
        <v>21</v>
      </c>
      <c r="G2" s="9"/>
      <c r="H2" s="9"/>
    </row>
    <row r="3" spans="1:8" s="38" customFormat="1" ht="26.25" customHeight="1">
      <c r="A3" s="106"/>
      <c r="C3" s="107"/>
      <c r="D3" s="107"/>
      <c r="E3" s="107"/>
      <c r="F3" s="107"/>
      <c r="G3" s="107"/>
      <c r="H3" s="108"/>
    </row>
    <row r="4" spans="1:9" s="38" customFormat="1" ht="36" customHeight="1">
      <c r="A4" s="109" t="s">
        <v>22</v>
      </c>
      <c r="B4" s="110" t="s">
        <v>23</v>
      </c>
      <c r="C4" s="110" t="s">
        <v>24</v>
      </c>
      <c r="D4" s="110" t="s">
        <v>25</v>
      </c>
      <c r="E4" s="110" t="s">
        <v>26</v>
      </c>
      <c r="F4" s="110" t="s">
        <v>27</v>
      </c>
      <c r="G4" s="110" t="s">
        <v>28</v>
      </c>
      <c r="H4" s="110" t="s">
        <v>29</v>
      </c>
      <c r="I4" s="110" t="s">
        <v>30</v>
      </c>
    </row>
    <row r="5" spans="1:9" s="38" customFormat="1" ht="36" customHeight="1">
      <c r="A5" s="109" t="s">
        <v>31</v>
      </c>
      <c r="B5" s="33">
        <v>67</v>
      </c>
      <c r="C5" s="33">
        <v>61</v>
      </c>
      <c r="D5" s="111">
        <f aca="true" t="shared" si="0" ref="D5:D10">B5-C5</f>
        <v>6</v>
      </c>
      <c r="E5" s="112">
        <f aca="true" t="shared" si="1" ref="E5:E11">C5/B5</f>
        <v>0.91044776119403</v>
      </c>
      <c r="F5" s="33">
        <v>61</v>
      </c>
      <c r="G5" s="113">
        <f aca="true" t="shared" si="2" ref="G5:G11">F5/C5</f>
        <v>1</v>
      </c>
      <c r="H5" s="33">
        <f>'[1]表1'!H5+'[2]表1'!H5+'[3]表1'!H5+'[4]表1'!H5+'[5]表1'!H5+'[6]表1'!H5+'[7]表1'!H5</f>
        <v>0</v>
      </c>
      <c r="I5" s="117">
        <f>B5/B11</f>
        <v>0.943661971830986</v>
      </c>
    </row>
    <row r="6" spans="1:9" s="38" customFormat="1" ht="36" customHeight="1">
      <c r="A6" s="109" t="s">
        <v>32</v>
      </c>
      <c r="B6" s="33">
        <v>2</v>
      </c>
      <c r="C6" s="33">
        <v>2</v>
      </c>
      <c r="D6" s="111">
        <f t="shared" si="0"/>
        <v>0</v>
      </c>
      <c r="E6" s="112">
        <f t="shared" si="1"/>
        <v>1</v>
      </c>
      <c r="F6" s="33">
        <f>'[1]表1'!F6+'[2]表1'!F6+'[3]表1'!F6+'[4]表1'!F6+'[5]表1'!F6+'[6]表1'!F6+'[7]表1'!F6</f>
        <v>2</v>
      </c>
      <c r="G6" s="113">
        <f t="shared" si="2"/>
        <v>1</v>
      </c>
      <c r="H6" s="33">
        <f>'[1]表1'!H6+'[2]表1'!H6+'[3]表1'!H6+'[4]表1'!H6+'[5]表1'!H6+'[6]表1'!H6+'[7]表1'!H6</f>
        <v>0</v>
      </c>
      <c r="I6" s="117">
        <f>B6/B11</f>
        <v>0.028169014084507</v>
      </c>
    </row>
    <row r="7" spans="1:9" s="38" customFormat="1" ht="36" customHeight="1">
      <c r="A7" s="109" t="s">
        <v>33</v>
      </c>
      <c r="B7" s="33">
        <v>0</v>
      </c>
      <c r="C7" s="33">
        <v>0</v>
      </c>
      <c r="D7" s="111">
        <f t="shared" si="0"/>
        <v>0</v>
      </c>
      <c r="E7" s="112" t="e">
        <f t="shared" si="1"/>
        <v>#DIV/0!</v>
      </c>
      <c r="F7" s="33">
        <f>'[1]表1'!F7+'[2]表1'!F7+'[3]表1'!F7+'[4]表1'!F7+'[5]表1'!F7+'[6]表1'!F7+'[7]表1'!F7</f>
        <v>0</v>
      </c>
      <c r="G7" s="113" t="e">
        <f t="shared" si="2"/>
        <v>#DIV/0!</v>
      </c>
      <c r="H7" s="33">
        <f>'[1]表1'!H7+'[2]表1'!H7+'[3]表1'!H7+'[4]表1'!H7+'[5]表1'!H7+'[6]表1'!H7+'[7]表1'!H7</f>
        <v>0</v>
      </c>
      <c r="I7" s="117">
        <f>B7/B11</f>
        <v>0</v>
      </c>
    </row>
    <row r="8" spans="1:9" s="38" customFormat="1" ht="36" customHeight="1">
      <c r="A8" s="109" t="s">
        <v>34</v>
      </c>
      <c r="B8" s="33">
        <v>0</v>
      </c>
      <c r="C8" s="33">
        <v>0</v>
      </c>
      <c r="D8" s="111">
        <f t="shared" si="0"/>
        <v>0</v>
      </c>
      <c r="E8" s="112" t="e">
        <f t="shared" si="1"/>
        <v>#DIV/0!</v>
      </c>
      <c r="F8" s="33">
        <f>'[1]表1'!F8+'[2]表1'!F8+'[3]表1'!F8+'[4]表1'!F8+'[5]表1'!F8+'[6]表1'!F8+'[7]表1'!F8</f>
        <v>0</v>
      </c>
      <c r="G8" s="113" t="e">
        <f t="shared" si="2"/>
        <v>#DIV/0!</v>
      </c>
      <c r="H8" s="33">
        <f>'[1]表1'!H8+'[2]表1'!H8+'[3]表1'!H8+'[4]表1'!H8+'[5]表1'!H8+'[6]表1'!H8+'[7]表1'!H8</f>
        <v>0</v>
      </c>
      <c r="I8" s="117">
        <f>B8/B11</f>
        <v>0</v>
      </c>
    </row>
    <row r="9" spans="1:9" s="38" customFormat="1" ht="36" customHeight="1">
      <c r="A9" s="109" t="s">
        <v>35</v>
      </c>
      <c r="B9" s="33">
        <v>0</v>
      </c>
      <c r="C9" s="33">
        <v>0</v>
      </c>
      <c r="D9" s="111">
        <f t="shared" si="0"/>
        <v>0</v>
      </c>
      <c r="E9" s="112" t="e">
        <f t="shared" si="1"/>
        <v>#DIV/0!</v>
      </c>
      <c r="F9" s="33">
        <f>'[1]表1'!F9+'[2]表1'!F9+'[3]表1'!F9+'[4]表1'!F9+'[5]表1'!F9+'[6]表1'!F9+'[7]表1'!F9</f>
        <v>0</v>
      </c>
      <c r="G9" s="113" t="e">
        <f t="shared" si="2"/>
        <v>#DIV/0!</v>
      </c>
      <c r="H9" s="33">
        <f>'[1]表1'!H9+'[2]表1'!H9+'[3]表1'!H9+'[4]表1'!H9+'[5]表1'!H9+'[6]表1'!H9+'[7]表1'!H9</f>
        <v>0</v>
      </c>
      <c r="I9" s="117">
        <f>B9/B11</f>
        <v>0</v>
      </c>
    </row>
    <row r="10" spans="1:9" s="38" customFormat="1" ht="36" customHeight="1">
      <c r="A10" s="109" t="s">
        <v>36</v>
      </c>
      <c r="B10" s="33">
        <v>2</v>
      </c>
      <c r="C10" s="33">
        <v>2</v>
      </c>
      <c r="D10" s="111">
        <f t="shared" si="0"/>
        <v>0</v>
      </c>
      <c r="E10" s="112">
        <f t="shared" si="1"/>
        <v>1</v>
      </c>
      <c r="F10" s="33">
        <v>2</v>
      </c>
      <c r="G10" s="113">
        <f t="shared" si="2"/>
        <v>1</v>
      </c>
      <c r="H10" s="33">
        <f>'[1]表1'!H10+'[2]表1'!H10+'[3]表1'!H10+'[4]表1'!H10+'[5]表1'!H10+'[6]表1'!H10+'[7]表1'!H10</f>
        <v>0</v>
      </c>
      <c r="I10" s="117">
        <f>B10/B11</f>
        <v>0.028169014084507</v>
      </c>
    </row>
    <row r="11" spans="1:9" s="38" customFormat="1" ht="36" customHeight="1">
      <c r="A11" s="109" t="s">
        <v>37</v>
      </c>
      <c r="B11" s="109">
        <f aca="true" t="shared" si="3" ref="B11:F11">SUM(B5:B10)</f>
        <v>71</v>
      </c>
      <c r="C11" s="114">
        <f t="shared" si="3"/>
        <v>65</v>
      </c>
      <c r="D11" s="111">
        <f t="shared" si="3"/>
        <v>6</v>
      </c>
      <c r="E11" s="112">
        <f t="shared" si="1"/>
        <v>0.915492957746479</v>
      </c>
      <c r="F11" s="114">
        <f t="shared" si="3"/>
        <v>65</v>
      </c>
      <c r="G11" s="113">
        <f t="shared" si="2"/>
        <v>1</v>
      </c>
      <c r="H11" s="109">
        <f>C11-F11</f>
        <v>0</v>
      </c>
      <c r="I11" s="117">
        <f>B11/B11</f>
        <v>1</v>
      </c>
    </row>
    <row r="12" spans="1:9" s="38" customFormat="1" ht="42" customHeight="1">
      <c r="A12" s="115"/>
      <c r="B12" s="115"/>
      <c r="C12" s="115"/>
      <c r="D12" s="115"/>
      <c r="E12" s="115"/>
      <c r="F12" s="115"/>
      <c r="G12" s="115"/>
      <c r="H12" s="115"/>
      <c r="I12" s="115"/>
    </row>
    <row r="13" s="38" customFormat="1" ht="36" customHeight="1">
      <c r="A13" s="103"/>
    </row>
    <row r="14" s="38" customFormat="1" ht="36" customHeight="1">
      <c r="A14" s="103"/>
    </row>
    <row r="15" s="38" customFormat="1" ht="36" customHeight="1">
      <c r="A15" s="103"/>
    </row>
    <row r="16" s="38" customFormat="1" ht="36" customHeight="1">
      <c r="A16" s="103"/>
    </row>
    <row r="17" s="38" customFormat="1" ht="36" customHeight="1">
      <c r="A17" s="103" t="s">
        <v>38</v>
      </c>
    </row>
    <row r="18" s="38" customFormat="1" ht="36" customHeight="1">
      <c r="A18" s="116"/>
    </row>
    <row r="19" s="38" customFormat="1" ht="36" customHeight="1">
      <c r="A19" s="103"/>
    </row>
  </sheetData>
  <sheetProtection/>
  <mergeCells count="3">
    <mergeCell ref="F2:H2"/>
    <mergeCell ref="C3:G3"/>
    <mergeCell ref="A12:I12"/>
  </mergeCells>
  <dataValidations count="3">
    <dataValidation type="list" allowBlank="1" showInputMessage="1" showErrorMessage="1" sqref="C2"/>
    <dataValidation type="list" allowBlank="1" showInputMessage="1" showErrorMessage="1" sqref="E2">
      <formula1>'表0'!#REF!</formula1>
    </dataValidation>
    <dataValidation allowBlank="1" showInputMessage="1" showErrorMessage="1" promptTitle="禁止录入数据" prompt="数据不能录入，自动生成" sqref="B11:H11 G5:G10 D5:E10"/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SheetLayoutView="100" workbookViewId="0" topLeftCell="A1">
      <pane xSplit="2" ySplit="5" topLeftCell="C18" activePane="bottomRight" state="frozen"/>
      <selection pane="bottomRight" activeCell="A21" sqref="A21:P21"/>
    </sheetView>
  </sheetViews>
  <sheetFormatPr defaultColWidth="9.75390625" defaultRowHeight="30" customHeight="1"/>
  <cols>
    <col min="1" max="1" width="10.00390625" style="90" customWidth="1"/>
    <col min="2" max="2" width="25.375" style="90" customWidth="1"/>
    <col min="3" max="3" width="8.25390625" style="90" customWidth="1"/>
    <col min="4" max="4" width="7.375" style="90" customWidth="1"/>
    <col min="5" max="7" width="7.25390625" style="90" customWidth="1"/>
    <col min="8" max="10" width="7.875" style="90" customWidth="1"/>
    <col min="11" max="11" width="7.25390625" style="90" customWidth="1"/>
    <col min="12" max="13" width="7.375" style="90" customWidth="1"/>
    <col min="14" max="14" width="7.50390625" style="90" customWidth="1"/>
    <col min="15" max="15" width="9.50390625" style="90" customWidth="1"/>
    <col min="16" max="16" width="10.125" style="90" customWidth="1"/>
    <col min="17" max="32" width="10.00390625" style="90" customWidth="1"/>
    <col min="33" max="16384" width="9.75390625" style="90" customWidth="1"/>
  </cols>
  <sheetData>
    <row r="1" spans="1:4" s="90" customFormat="1" ht="21.75" customHeight="1">
      <c r="A1" s="69" t="s">
        <v>39</v>
      </c>
      <c r="B1" s="69"/>
      <c r="C1" s="69"/>
      <c r="D1" s="69"/>
    </row>
    <row r="2" spans="1:16" s="90" customFormat="1" ht="36.75" customHeight="1">
      <c r="A2" s="71"/>
      <c r="B2" s="6">
        <v>2019</v>
      </c>
      <c r="C2" s="7" t="s">
        <v>17</v>
      </c>
      <c r="D2" s="8" t="s">
        <v>18</v>
      </c>
      <c r="E2" s="7" t="s">
        <v>19</v>
      </c>
      <c r="F2" s="7"/>
      <c r="G2" s="7" t="str">
        <f>'[8]表2'!E2</f>
        <v>季度</v>
      </c>
      <c r="H2" s="7"/>
      <c r="I2" s="102" t="s">
        <v>40</v>
      </c>
      <c r="J2" s="102"/>
      <c r="K2" s="102"/>
      <c r="L2" s="102"/>
      <c r="M2" s="102"/>
      <c r="N2" s="102"/>
      <c r="O2" s="102"/>
      <c r="P2" s="102"/>
    </row>
    <row r="3" spans="1:4" s="90" customFormat="1" ht="30" customHeight="1">
      <c r="A3" s="72"/>
      <c r="B3" s="72"/>
      <c r="C3" s="73"/>
      <c r="D3" s="73"/>
    </row>
    <row r="4" spans="1:16" s="90" customFormat="1" ht="25.5" customHeight="1">
      <c r="A4" s="91" t="s">
        <v>41</v>
      </c>
      <c r="B4" s="79" t="s">
        <v>42</v>
      </c>
      <c r="C4" s="92" t="s">
        <v>43</v>
      </c>
      <c r="D4" s="93"/>
      <c r="E4" s="94" t="s">
        <v>44</v>
      </c>
      <c r="F4" s="93"/>
      <c r="G4" s="95" t="s">
        <v>45</v>
      </c>
      <c r="H4" s="96"/>
      <c r="I4" s="88" t="s">
        <v>46</v>
      </c>
      <c r="J4" s="88"/>
      <c r="K4" s="94" t="s">
        <v>47</v>
      </c>
      <c r="L4" s="93"/>
      <c r="M4" s="94" t="s">
        <v>48</v>
      </c>
      <c r="N4" s="93"/>
      <c r="O4" s="94" t="s">
        <v>49</v>
      </c>
      <c r="P4" s="93"/>
    </row>
    <row r="5" spans="1:16" s="90" customFormat="1" ht="24" customHeight="1">
      <c r="A5" s="97"/>
      <c r="B5" s="79"/>
      <c r="C5" s="98" t="s">
        <v>50</v>
      </c>
      <c r="D5" s="89" t="s">
        <v>51</v>
      </c>
      <c r="E5" s="89" t="s">
        <v>50</v>
      </c>
      <c r="F5" s="89" t="s">
        <v>51</v>
      </c>
      <c r="G5" s="89" t="s">
        <v>50</v>
      </c>
      <c r="H5" s="89" t="s">
        <v>51</v>
      </c>
      <c r="I5" s="89" t="s">
        <v>50</v>
      </c>
      <c r="J5" s="89" t="s">
        <v>51</v>
      </c>
      <c r="K5" s="89" t="s">
        <v>50</v>
      </c>
      <c r="L5" s="89" t="s">
        <v>51</v>
      </c>
      <c r="M5" s="89" t="s">
        <v>50</v>
      </c>
      <c r="N5" s="89" t="s">
        <v>51</v>
      </c>
      <c r="O5" s="89" t="s">
        <v>50</v>
      </c>
      <c r="P5" s="89" t="s">
        <v>51</v>
      </c>
    </row>
    <row r="6" spans="1:16" s="90" customFormat="1" ht="30" customHeight="1">
      <c r="A6" s="99">
        <v>1</v>
      </c>
      <c r="B6" s="100" t="s">
        <v>52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89">
        <f aca="true" t="shared" si="0" ref="I6:I19">C6+E6+G6</f>
        <v>0</v>
      </c>
      <c r="J6" s="89">
        <f aca="true" t="shared" si="1" ref="J6:J19">D6+F6+H6</f>
        <v>0</v>
      </c>
      <c r="K6" s="33">
        <v>0</v>
      </c>
      <c r="L6" s="33">
        <v>0</v>
      </c>
      <c r="M6" s="33">
        <v>0</v>
      </c>
      <c r="N6" s="33">
        <v>0</v>
      </c>
      <c r="O6" s="89">
        <f aca="true" t="shared" si="2" ref="O6:O19">I6+K6+M6</f>
        <v>0</v>
      </c>
      <c r="P6" s="89">
        <f aca="true" t="shared" si="3" ref="P6:P19">J6+L6+N6</f>
        <v>0</v>
      </c>
    </row>
    <row r="7" spans="1:16" s="90" customFormat="1" ht="30" customHeight="1">
      <c r="A7" s="99">
        <v>2</v>
      </c>
      <c r="B7" s="80" t="s">
        <v>53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89">
        <f t="shared" si="0"/>
        <v>0</v>
      </c>
      <c r="J7" s="89">
        <f t="shared" si="1"/>
        <v>0</v>
      </c>
      <c r="K7" s="33">
        <v>0</v>
      </c>
      <c r="L7" s="33">
        <v>0</v>
      </c>
      <c r="M7" s="33">
        <v>0</v>
      </c>
      <c r="N7" s="33">
        <v>0</v>
      </c>
      <c r="O7" s="89">
        <f t="shared" si="2"/>
        <v>0</v>
      </c>
      <c r="P7" s="89">
        <f t="shared" si="3"/>
        <v>0</v>
      </c>
    </row>
    <row r="8" spans="1:16" s="90" customFormat="1" ht="30" customHeight="1">
      <c r="A8" s="99">
        <v>3</v>
      </c>
      <c r="B8" s="80" t="s">
        <v>54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89">
        <f t="shared" si="0"/>
        <v>0</v>
      </c>
      <c r="J8" s="89">
        <f t="shared" si="1"/>
        <v>0</v>
      </c>
      <c r="K8" s="33">
        <v>0</v>
      </c>
      <c r="L8" s="33">
        <v>0</v>
      </c>
      <c r="M8" s="33">
        <v>0</v>
      </c>
      <c r="N8" s="33">
        <v>0</v>
      </c>
      <c r="O8" s="89">
        <f t="shared" si="2"/>
        <v>0</v>
      </c>
      <c r="P8" s="89">
        <f t="shared" si="3"/>
        <v>0</v>
      </c>
    </row>
    <row r="9" spans="1:16" s="90" customFormat="1" ht="30" customHeight="1">
      <c r="A9" s="99">
        <v>4</v>
      </c>
      <c r="B9" s="80" t="s">
        <v>55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89">
        <f t="shared" si="0"/>
        <v>0</v>
      </c>
      <c r="J9" s="89">
        <f t="shared" si="1"/>
        <v>0</v>
      </c>
      <c r="K9" s="33">
        <v>0</v>
      </c>
      <c r="L9" s="33">
        <v>0</v>
      </c>
      <c r="M9" s="33">
        <v>0</v>
      </c>
      <c r="N9" s="33">
        <v>0</v>
      </c>
      <c r="O9" s="89">
        <f t="shared" si="2"/>
        <v>0</v>
      </c>
      <c r="P9" s="89">
        <f t="shared" si="3"/>
        <v>0</v>
      </c>
    </row>
    <row r="10" spans="1:16" s="90" customFormat="1" ht="30" customHeight="1">
      <c r="A10" s="99">
        <v>5</v>
      </c>
      <c r="B10" s="80" t="s">
        <v>56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89">
        <f t="shared" si="0"/>
        <v>0</v>
      </c>
      <c r="J10" s="89">
        <f t="shared" si="1"/>
        <v>0</v>
      </c>
      <c r="K10" s="33">
        <v>1</v>
      </c>
      <c r="L10" s="33">
        <v>3</v>
      </c>
      <c r="M10" s="33">
        <v>0</v>
      </c>
      <c r="N10" s="33">
        <v>0</v>
      </c>
      <c r="O10" s="89">
        <f t="shared" si="2"/>
        <v>1</v>
      </c>
      <c r="P10" s="89">
        <f t="shared" si="3"/>
        <v>3</v>
      </c>
    </row>
    <row r="11" spans="1:16" s="90" customFormat="1" ht="30" customHeight="1">
      <c r="A11" s="99">
        <v>6</v>
      </c>
      <c r="B11" s="80" t="s">
        <v>57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89">
        <f t="shared" si="0"/>
        <v>0</v>
      </c>
      <c r="J11" s="89">
        <f t="shared" si="1"/>
        <v>0</v>
      </c>
      <c r="K11" s="33">
        <v>0</v>
      </c>
      <c r="L11" s="33">
        <v>0</v>
      </c>
      <c r="M11" s="33">
        <v>0</v>
      </c>
      <c r="N11" s="33">
        <v>0</v>
      </c>
      <c r="O11" s="89">
        <f t="shared" si="2"/>
        <v>0</v>
      </c>
      <c r="P11" s="89">
        <f t="shared" si="3"/>
        <v>0</v>
      </c>
    </row>
    <row r="12" spans="1:16" s="90" customFormat="1" ht="30" customHeight="1">
      <c r="A12" s="99">
        <v>7</v>
      </c>
      <c r="B12" s="80" t="s">
        <v>58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89">
        <f t="shared" si="0"/>
        <v>0</v>
      </c>
      <c r="J12" s="89">
        <f t="shared" si="1"/>
        <v>0</v>
      </c>
      <c r="K12" s="33">
        <v>0</v>
      </c>
      <c r="L12" s="33">
        <v>0</v>
      </c>
      <c r="M12" s="33">
        <v>0</v>
      </c>
      <c r="N12" s="33">
        <v>0</v>
      </c>
      <c r="O12" s="89">
        <f t="shared" si="2"/>
        <v>0</v>
      </c>
      <c r="P12" s="89">
        <f t="shared" si="3"/>
        <v>0</v>
      </c>
    </row>
    <row r="13" spans="1:16" s="90" customFormat="1" ht="30" customHeight="1">
      <c r="A13" s="99">
        <v>8</v>
      </c>
      <c r="B13" s="80" t="s">
        <v>59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89">
        <f t="shared" si="0"/>
        <v>0</v>
      </c>
      <c r="J13" s="89">
        <f t="shared" si="1"/>
        <v>0</v>
      </c>
      <c r="K13" s="33">
        <v>0</v>
      </c>
      <c r="L13" s="33">
        <v>0</v>
      </c>
      <c r="M13" s="33">
        <v>0</v>
      </c>
      <c r="N13" s="33">
        <v>0</v>
      </c>
      <c r="O13" s="89">
        <f t="shared" si="2"/>
        <v>0</v>
      </c>
      <c r="P13" s="89">
        <f t="shared" si="3"/>
        <v>0</v>
      </c>
    </row>
    <row r="14" spans="1:16" s="90" customFormat="1" ht="61.5" customHeight="1">
      <c r="A14" s="99">
        <v>9</v>
      </c>
      <c r="B14" s="75" t="s">
        <v>60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89">
        <f t="shared" si="0"/>
        <v>0</v>
      </c>
      <c r="J14" s="89">
        <f t="shared" si="1"/>
        <v>0</v>
      </c>
      <c r="K14" s="33">
        <v>0</v>
      </c>
      <c r="L14" s="33">
        <v>0</v>
      </c>
      <c r="M14" s="33">
        <v>0</v>
      </c>
      <c r="N14" s="33">
        <v>0</v>
      </c>
      <c r="O14" s="89">
        <f t="shared" si="2"/>
        <v>0</v>
      </c>
      <c r="P14" s="89">
        <f t="shared" si="3"/>
        <v>0</v>
      </c>
    </row>
    <row r="15" spans="1:16" s="90" customFormat="1" ht="31.5" customHeight="1">
      <c r="A15" s="99">
        <v>10</v>
      </c>
      <c r="B15" s="75" t="s">
        <v>61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89">
        <f t="shared" si="0"/>
        <v>0</v>
      </c>
      <c r="J15" s="89">
        <f t="shared" si="1"/>
        <v>0</v>
      </c>
      <c r="K15" s="33">
        <v>27</v>
      </c>
      <c r="L15" s="33">
        <v>27</v>
      </c>
      <c r="M15" s="33">
        <v>0</v>
      </c>
      <c r="N15" s="33">
        <v>0</v>
      </c>
      <c r="O15" s="89">
        <f t="shared" si="2"/>
        <v>27</v>
      </c>
      <c r="P15" s="89">
        <f t="shared" si="3"/>
        <v>27</v>
      </c>
    </row>
    <row r="16" spans="1:16" s="90" customFormat="1" ht="31.5" customHeight="1">
      <c r="A16" s="99">
        <v>11</v>
      </c>
      <c r="B16" s="75" t="s">
        <v>62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89">
        <f t="shared" si="0"/>
        <v>0</v>
      </c>
      <c r="J16" s="89">
        <f t="shared" si="1"/>
        <v>0</v>
      </c>
      <c r="K16" s="33">
        <v>8</v>
      </c>
      <c r="L16" s="33">
        <v>8</v>
      </c>
      <c r="M16" s="33">
        <v>0</v>
      </c>
      <c r="N16" s="33">
        <v>0</v>
      </c>
      <c r="O16" s="89">
        <f t="shared" si="2"/>
        <v>8</v>
      </c>
      <c r="P16" s="89">
        <f t="shared" si="3"/>
        <v>8</v>
      </c>
    </row>
    <row r="17" spans="1:16" s="90" customFormat="1" ht="31.5" customHeight="1">
      <c r="A17" s="99">
        <v>12</v>
      </c>
      <c r="B17" s="75" t="s">
        <v>63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89">
        <f t="shared" si="0"/>
        <v>0</v>
      </c>
      <c r="J17" s="89">
        <f t="shared" si="1"/>
        <v>0</v>
      </c>
      <c r="K17" s="33">
        <v>1</v>
      </c>
      <c r="L17" s="33">
        <v>1</v>
      </c>
      <c r="M17" s="33">
        <v>0</v>
      </c>
      <c r="N17" s="33">
        <v>0</v>
      </c>
      <c r="O17" s="89">
        <f t="shared" si="2"/>
        <v>1</v>
      </c>
      <c r="P17" s="89">
        <f t="shared" si="3"/>
        <v>1</v>
      </c>
    </row>
    <row r="18" spans="1:16" s="90" customFormat="1" ht="31.5" customHeight="1">
      <c r="A18" s="99">
        <v>13</v>
      </c>
      <c r="B18" s="75" t="s">
        <v>64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89">
        <f t="shared" si="0"/>
        <v>0</v>
      </c>
      <c r="J18" s="89">
        <f t="shared" si="1"/>
        <v>0</v>
      </c>
      <c r="K18" s="33">
        <v>1</v>
      </c>
      <c r="L18" s="33">
        <v>1</v>
      </c>
      <c r="M18" s="33">
        <v>0</v>
      </c>
      <c r="N18" s="33">
        <v>0</v>
      </c>
      <c r="O18" s="89">
        <f t="shared" si="2"/>
        <v>1</v>
      </c>
      <c r="P18" s="89">
        <f t="shared" si="3"/>
        <v>1</v>
      </c>
    </row>
    <row r="19" spans="1:16" s="90" customFormat="1" ht="30" customHeight="1">
      <c r="A19" s="99">
        <v>14</v>
      </c>
      <c r="B19" s="75" t="s">
        <v>65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89">
        <f t="shared" si="0"/>
        <v>0</v>
      </c>
      <c r="J19" s="89">
        <f t="shared" si="1"/>
        <v>0</v>
      </c>
      <c r="K19" s="33">
        <v>27</v>
      </c>
      <c r="L19" s="33">
        <v>27</v>
      </c>
      <c r="M19" s="33">
        <v>0</v>
      </c>
      <c r="N19" s="33">
        <v>0</v>
      </c>
      <c r="O19" s="89">
        <f t="shared" si="2"/>
        <v>27</v>
      </c>
      <c r="P19" s="89">
        <f t="shared" si="3"/>
        <v>27</v>
      </c>
    </row>
    <row r="20" spans="1:16" s="90" customFormat="1" ht="30" customHeight="1">
      <c r="A20" s="99">
        <v>15</v>
      </c>
      <c r="B20" s="101" t="s">
        <v>66</v>
      </c>
      <c r="C20" s="89">
        <f aca="true" t="shared" si="4" ref="C20:P20">SUM(C6:C19)</f>
        <v>0</v>
      </c>
      <c r="D20" s="89">
        <f t="shared" si="4"/>
        <v>0</v>
      </c>
      <c r="E20" s="89">
        <f t="shared" si="4"/>
        <v>0</v>
      </c>
      <c r="F20" s="89">
        <f t="shared" si="4"/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89">
        <f t="shared" si="4"/>
        <v>0</v>
      </c>
      <c r="K20" s="89">
        <f t="shared" si="4"/>
        <v>65</v>
      </c>
      <c r="L20" s="89">
        <f t="shared" si="4"/>
        <v>67</v>
      </c>
      <c r="M20" s="89">
        <f t="shared" si="4"/>
        <v>0</v>
      </c>
      <c r="N20" s="89">
        <f t="shared" si="4"/>
        <v>0</v>
      </c>
      <c r="O20" s="89">
        <f t="shared" si="4"/>
        <v>65</v>
      </c>
      <c r="P20" s="89">
        <f t="shared" si="4"/>
        <v>67</v>
      </c>
    </row>
    <row r="21" spans="1:16" s="90" customFormat="1" ht="30" customHeight="1">
      <c r="A21" s="86" t="s">
        <v>67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</sheetData>
  <sheetProtection/>
  <mergeCells count="15">
    <mergeCell ref="A1:D1"/>
    <mergeCell ref="E2:F2"/>
    <mergeCell ref="G2:H2"/>
    <mergeCell ref="I2:P2"/>
    <mergeCell ref="C3:D3"/>
    <mergeCell ref="C4:D4"/>
    <mergeCell ref="E4:F4"/>
    <mergeCell ref="G4:H4"/>
    <mergeCell ref="I4:J4"/>
    <mergeCell ref="K4:L4"/>
    <mergeCell ref="M4:N4"/>
    <mergeCell ref="O4:P4"/>
    <mergeCell ref="A21:P21"/>
    <mergeCell ref="A4:A5"/>
    <mergeCell ref="B4:B5"/>
  </mergeCells>
  <dataValidations count="3">
    <dataValidation allowBlank="1" showInputMessage="1" showErrorMessage="1" promptTitle="禁止录入数据" prompt="数据自动生成，请不要修改或录入数据" sqref="C20:P20 I6:J19 O6:P19"/>
    <dataValidation type="list" allowBlank="1" showInputMessage="1" showErrorMessage="1" sqref="D2"/>
    <dataValidation type="list" allowBlank="1" showInputMessage="1" showErrorMessage="1" sqref="G2">
      <formula1>'表0'!#REF!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S12" sqref="S12"/>
    </sheetView>
  </sheetViews>
  <sheetFormatPr defaultColWidth="9.75390625" defaultRowHeight="15" customHeight="1"/>
  <cols>
    <col min="1" max="1" width="6.625" style="68" customWidth="1"/>
    <col min="2" max="2" width="20.875" style="68" customWidth="1"/>
    <col min="3" max="3" width="8.25390625" style="68" customWidth="1"/>
    <col min="4" max="4" width="7.00390625" style="68" customWidth="1"/>
    <col min="5" max="5" width="7.50390625" style="68" customWidth="1"/>
    <col min="6" max="8" width="7.875" style="68" customWidth="1"/>
    <col min="9" max="10" width="8.50390625" style="68" customWidth="1"/>
    <col min="11" max="11" width="7.00390625" style="68" customWidth="1"/>
    <col min="12" max="12" width="6.75390625" style="68" customWidth="1"/>
    <col min="13" max="13" width="7.375" style="68" customWidth="1"/>
    <col min="14" max="14" width="7.50390625" style="68" customWidth="1"/>
    <col min="15" max="16" width="8.50390625" style="68" customWidth="1"/>
    <col min="17" max="32" width="10.00390625" style="68" customWidth="1"/>
    <col min="33" max="16384" width="9.75390625" style="68" customWidth="1"/>
  </cols>
  <sheetData>
    <row r="1" spans="1:16" s="68" customFormat="1" ht="18.75">
      <c r="A1" s="69" t="s">
        <v>68</v>
      </c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68" customFormat="1" ht="39" customHeight="1">
      <c r="A2" s="71" t="s">
        <v>69</v>
      </c>
      <c r="B2" s="6">
        <v>2019</v>
      </c>
      <c r="C2" s="7" t="s">
        <v>17</v>
      </c>
      <c r="D2" s="8" t="s">
        <v>18</v>
      </c>
      <c r="E2" s="7" t="s">
        <v>19</v>
      </c>
      <c r="F2" s="7"/>
      <c r="G2" s="7" t="s">
        <v>20</v>
      </c>
      <c r="H2" s="7"/>
      <c r="I2" s="87" t="s">
        <v>70</v>
      </c>
      <c r="J2" s="87"/>
      <c r="K2" s="87"/>
      <c r="L2" s="87"/>
      <c r="M2" s="87"/>
      <c r="N2" s="87"/>
      <c r="O2" s="87"/>
      <c r="P2" s="87"/>
    </row>
    <row r="3" spans="1:16" s="68" customFormat="1" ht="18.75">
      <c r="A3" s="72"/>
      <c r="B3" s="72"/>
      <c r="C3" s="73"/>
      <c r="D3" s="7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68" customFormat="1" ht="20.25" customHeight="1">
      <c r="A4" s="74" t="s">
        <v>41</v>
      </c>
      <c r="B4" s="75" t="s">
        <v>42</v>
      </c>
      <c r="C4" s="76" t="s">
        <v>43</v>
      </c>
      <c r="D4" s="77"/>
      <c r="E4" s="76" t="s">
        <v>44</v>
      </c>
      <c r="F4" s="77"/>
      <c r="G4" s="76" t="s">
        <v>45</v>
      </c>
      <c r="H4" s="77"/>
      <c r="I4" s="88" t="s">
        <v>46</v>
      </c>
      <c r="J4" s="88"/>
      <c r="K4" s="76" t="s">
        <v>47</v>
      </c>
      <c r="L4" s="77"/>
      <c r="M4" s="76" t="s">
        <v>48</v>
      </c>
      <c r="N4" s="77"/>
      <c r="O4" s="76" t="s">
        <v>49</v>
      </c>
      <c r="P4" s="77"/>
    </row>
    <row r="5" spans="1:16" s="68" customFormat="1" ht="18.75">
      <c r="A5" s="74"/>
      <c r="B5" s="78"/>
      <c r="C5" s="79" t="s">
        <v>50</v>
      </c>
      <c r="D5" s="79" t="s">
        <v>51</v>
      </c>
      <c r="E5" s="79" t="s">
        <v>50</v>
      </c>
      <c r="F5" s="79" t="s">
        <v>51</v>
      </c>
      <c r="G5" s="79" t="s">
        <v>50</v>
      </c>
      <c r="H5" s="79" t="s">
        <v>51</v>
      </c>
      <c r="I5" s="89" t="s">
        <v>50</v>
      </c>
      <c r="J5" s="89" t="s">
        <v>51</v>
      </c>
      <c r="K5" s="79" t="s">
        <v>50</v>
      </c>
      <c r="L5" s="79" t="s">
        <v>51</v>
      </c>
      <c r="M5" s="79" t="s">
        <v>50</v>
      </c>
      <c r="N5" s="79" t="s">
        <v>51</v>
      </c>
      <c r="O5" s="79" t="s">
        <v>50</v>
      </c>
      <c r="P5" s="79" t="s">
        <v>51</v>
      </c>
    </row>
    <row r="6" spans="1:16" s="68" customFormat="1" ht="27.75" customHeight="1">
      <c r="A6" s="74">
        <v>1</v>
      </c>
      <c r="B6" s="80" t="s">
        <v>71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89">
        <f aca="true" t="shared" si="0" ref="I6:I14">C6+E6+G6</f>
        <v>0</v>
      </c>
      <c r="J6" s="89">
        <f aca="true" t="shared" si="1" ref="J6:J14">D6+F6+H6</f>
        <v>0</v>
      </c>
      <c r="K6" s="33">
        <v>0</v>
      </c>
      <c r="L6" s="33">
        <v>0</v>
      </c>
      <c r="M6" s="33">
        <v>0</v>
      </c>
      <c r="N6" s="33">
        <v>0</v>
      </c>
      <c r="O6" s="79">
        <f aca="true" t="shared" si="2" ref="O6:O14">I6+K6+M6</f>
        <v>0</v>
      </c>
      <c r="P6" s="79">
        <f aca="true" t="shared" si="3" ref="P6:P14">J6+L6+N6</f>
        <v>0</v>
      </c>
    </row>
    <row r="7" spans="1:16" s="68" customFormat="1" ht="30.75" customHeight="1">
      <c r="A7" s="74">
        <v>2</v>
      </c>
      <c r="B7" s="81" t="s">
        <v>52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89">
        <f t="shared" si="0"/>
        <v>0</v>
      </c>
      <c r="J7" s="89">
        <f t="shared" si="1"/>
        <v>0</v>
      </c>
      <c r="K7" s="33">
        <v>0</v>
      </c>
      <c r="L7" s="33">
        <v>0</v>
      </c>
      <c r="M7" s="33">
        <v>0</v>
      </c>
      <c r="N7" s="33">
        <v>0</v>
      </c>
      <c r="O7" s="79">
        <f t="shared" si="2"/>
        <v>0</v>
      </c>
      <c r="P7" s="79">
        <f t="shared" si="3"/>
        <v>0</v>
      </c>
    </row>
    <row r="8" spans="1:19" s="68" customFormat="1" ht="28.5" customHeight="1">
      <c r="A8" s="82">
        <v>3</v>
      </c>
      <c r="B8" s="79" t="s">
        <v>72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89">
        <f t="shared" si="0"/>
        <v>0</v>
      </c>
      <c r="J8" s="89">
        <f t="shared" si="1"/>
        <v>0</v>
      </c>
      <c r="K8" s="33">
        <v>0</v>
      </c>
      <c r="L8" s="33">
        <v>0</v>
      </c>
      <c r="M8" s="33">
        <v>0</v>
      </c>
      <c r="N8" s="33">
        <v>0</v>
      </c>
      <c r="O8" s="79">
        <f t="shared" si="2"/>
        <v>0</v>
      </c>
      <c r="P8" s="79">
        <f t="shared" si="3"/>
        <v>0</v>
      </c>
      <c r="S8" s="68" t="s">
        <v>73</v>
      </c>
    </row>
    <row r="9" spans="1:16" s="68" customFormat="1" ht="25.5" customHeight="1">
      <c r="A9" s="82">
        <v>4</v>
      </c>
      <c r="B9" s="79" t="s">
        <v>74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89">
        <f t="shared" si="0"/>
        <v>0</v>
      </c>
      <c r="J9" s="89">
        <f t="shared" si="1"/>
        <v>0</v>
      </c>
      <c r="K9" s="33">
        <v>0</v>
      </c>
      <c r="L9" s="33">
        <v>0</v>
      </c>
      <c r="M9" s="33">
        <v>0</v>
      </c>
      <c r="N9" s="33">
        <v>0</v>
      </c>
      <c r="O9" s="79">
        <f t="shared" si="2"/>
        <v>0</v>
      </c>
      <c r="P9" s="79">
        <f t="shared" si="3"/>
        <v>0</v>
      </c>
    </row>
    <row r="10" spans="1:16" s="68" customFormat="1" ht="24" customHeight="1">
      <c r="A10" s="82">
        <v>5</v>
      </c>
      <c r="B10" s="79" t="s">
        <v>75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89">
        <f t="shared" si="0"/>
        <v>0</v>
      </c>
      <c r="J10" s="89">
        <f t="shared" si="1"/>
        <v>0</v>
      </c>
      <c r="K10" s="33">
        <v>0</v>
      </c>
      <c r="L10" s="33">
        <v>0</v>
      </c>
      <c r="M10" s="33">
        <v>0</v>
      </c>
      <c r="N10" s="33">
        <v>0</v>
      </c>
      <c r="O10" s="79">
        <f t="shared" si="2"/>
        <v>0</v>
      </c>
      <c r="P10" s="79">
        <f t="shared" si="3"/>
        <v>0</v>
      </c>
    </row>
    <row r="11" spans="1:16" s="68" customFormat="1" ht="28.5" customHeight="1">
      <c r="A11" s="82">
        <v>6</v>
      </c>
      <c r="B11" s="79" t="s">
        <v>76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89">
        <f t="shared" si="0"/>
        <v>0</v>
      </c>
      <c r="J11" s="89">
        <f t="shared" si="1"/>
        <v>0</v>
      </c>
      <c r="K11" s="33">
        <v>0</v>
      </c>
      <c r="L11" s="33">
        <v>0</v>
      </c>
      <c r="M11" s="33">
        <v>0</v>
      </c>
      <c r="N11" s="33">
        <v>0</v>
      </c>
      <c r="O11" s="79">
        <f t="shared" si="2"/>
        <v>0</v>
      </c>
      <c r="P11" s="79">
        <f t="shared" si="3"/>
        <v>0</v>
      </c>
    </row>
    <row r="12" spans="1:16" s="68" customFormat="1" ht="25.5" customHeight="1">
      <c r="A12" s="82">
        <v>7</v>
      </c>
      <c r="B12" s="79" t="s">
        <v>77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89">
        <f t="shared" si="0"/>
        <v>0</v>
      </c>
      <c r="J12" s="89">
        <f t="shared" si="1"/>
        <v>0</v>
      </c>
      <c r="K12" s="33">
        <v>0</v>
      </c>
      <c r="L12" s="33">
        <v>0</v>
      </c>
      <c r="M12" s="33">
        <v>0</v>
      </c>
      <c r="N12" s="33">
        <v>0</v>
      </c>
      <c r="O12" s="79">
        <f t="shared" si="2"/>
        <v>0</v>
      </c>
      <c r="P12" s="79">
        <f t="shared" si="3"/>
        <v>0</v>
      </c>
    </row>
    <row r="13" spans="1:16" s="68" customFormat="1" ht="51.75" customHeight="1">
      <c r="A13" s="82">
        <v>8</v>
      </c>
      <c r="B13" s="83" t="s">
        <v>78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89">
        <f t="shared" si="0"/>
        <v>0</v>
      </c>
      <c r="J13" s="89">
        <f t="shared" si="1"/>
        <v>0</v>
      </c>
      <c r="K13" s="33">
        <v>0</v>
      </c>
      <c r="L13" s="33">
        <v>0</v>
      </c>
      <c r="M13" s="33">
        <v>0</v>
      </c>
      <c r="N13" s="33">
        <v>0</v>
      </c>
      <c r="O13" s="79">
        <f t="shared" si="2"/>
        <v>0</v>
      </c>
      <c r="P13" s="79">
        <f t="shared" si="3"/>
        <v>0</v>
      </c>
    </row>
    <row r="14" spans="1:16" s="68" customFormat="1" ht="29.25" customHeight="1">
      <c r="A14" s="84">
        <v>9</v>
      </c>
      <c r="B14" s="79" t="s">
        <v>65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89">
        <f t="shared" si="0"/>
        <v>0</v>
      </c>
      <c r="J14" s="89">
        <f t="shared" si="1"/>
        <v>0</v>
      </c>
      <c r="K14" s="33">
        <v>1</v>
      </c>
      <c r="L14" s="33">
        <v>1</v>
      </c>
      <c r="M14" s="33">
        <v>0</v>
      </c>
      <c r="N14" s="33">
        <v>0</v>
      </c>
      <c r="O14" s="79">
        <f t="shared" si="2"/>
        <v>1</v>
      </c>
      <c r="P14" s="79">
        <f t="shared" si="3"/>
        <v>1</v>
      </c>
    </row>
    <row r="15" spans="1:16" s="68" customFormat="1" ht="33.75" customHeight="1">
      <c r="A15" s="85">
        <v>10</v>
      </c>
      <c r="B15" s="79" t="s">
        <v>66</v>
      </c>
      <c r="C15" s="79">
        <f aca="true" t="shared" si="4" ref="C15:P15">SUM(C6:C14)</f>
        <v>0</v>
      </c>
      <c r="D15" s="79">
        <f t="shared" si="4"/>
        <v>0</v>
      </c>
      <c r="E15" s="79">
        <f t="shared" si="4"/>
        <v>0</v>
      </c>
      <c r="F15" s="79">
        <f t="shared" si="4"/>
        <v>0</v>
      </c>
      <c r="G15" s="79">
        <f t="shared" si="4"/>
        <v>0</v>
      </c>
      <c r="H15" s="79">
        <f t="shared" si="4"/>
        <v>0</v>
      </c>
      <c r="I15" s="79">
        <f t="shared" si="4"/>
        <v>0</v>
      </c>
      <c r="J15" s="79">
        <f t="shared" si="4"/>
        <v>0</v>
      </c>
      <c r="K15" s="79">
        <f t="shared" si="4"/>
        <v>1</v>
      </c>
      <c r="L15" s="79">
        <f t="shared" si="4"/>
        <v>1</v>
      </c>
      <c r="M15" s="79">
        <f t="shared" si="4"/>
        <v>0</v>
      </c>
      <c r="N15" s="79">
        <f t="shared" si="4"/>
        <v>0</v>
      </c>
      <c r="O15" s="79">
        <f t="shared" si="4"/>
        <v>1</v>
      </c>
      <c r="P15" s="79">
        <f t="shared" si="4"/>
        <v>1</v>
      </c>
    </row>
    <row r="16" spans="1:16" s="68" customFormat="1" ht="39" customHeight="1">
      <c r="A16" s="86" t="s">
        <v>79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</sheetData>
  <sheetProtection/>
  <mergeCells count="15">
    <mergeCell ref="A1:D1"/>
    <mergeCell ref="E2:F2"/>
    <mergeCell ref="G2:H2"/>
    <mergeCell ref="I2:P2"/>
    <mergeCell ref="C3:D3"/>
    <mergeCell ref="C4:D4"/>
    <mergeCell ref="E4:F4"/>
    <mergeCell ref="G4:H4"/>
    <mergeCell ref="I4:J4"/>
    <mergeCell ref="K4:L4"/>
    <mergeCell ref="M4:N4"/>
    <mergeCell ref="O4:P4"/>
    <mergeCell ref="A16:P16"/>
    <mergeCell ref="A4:A5"/>
    <mergeCell ref="B4:B5"/>
  </mergeCells>
  <dataValidations count="4">
    <dataValidation allowBlank="1" showInputMessage="1" showErrorMessage="1" promptTitle="禁止录入数据" prompt="数据自动生成，请不要修改或录入数据" sqref="I6:J14"/>
    <dataValidation type="list" allowBlank="1" showInputMessage="1" showErrorMessage="1" sqref="D2"/>
    <dataValidation type="list" allowBlank="1" showInputMessage="1" showErrorMessage="1" sqref="G2">
      <formula1>'表0'!#REF!</formula1>
    </dataValidation>
    <dataValidation allowBlank="1" showInputMessage="1" showErrorMessage="1" promptTitle="禁止录入数据" prompt="数据自动生成，请勿录入或修改数据" sqref="C15:N15 O6:P15"/>
  </dataValidation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M6" sqref="M6"/>
    </sheetView>
  </sheetViews>
  <sheetFormatPr defaultColWidth="10.00390625" defaultRowHeight="15" customHeight="1"/>
  <cols>
    <col min="1" max="1" width="10.00390625" style="21" customWidth="1"/>
    <col min="2" max="3" width="11.125" style="21" customWidth="1"/>
    <col min="4" max="5" width="9.50390625" style="21" customWidth="1"/>
    <col min="6" max="6" width="16.00390625" style="21" customWidth="1"/>
    <col min="7" max="7" width="18.25390625" style="21" customWidth="1"/>
    <col min="8" max="8" width="19.00390625" style="21" customWidth="1"/>
    <col min="9" max="16384" width="10.00390625" style="21" customWidth="1"/>
  </cols>
  <sheetData>
    <row r="1" spans="1:7" s="21" customFormat="1" ht="27.75" customHeight="1">
      <c r="A1" s="58" t="s">
        <v>80</v>
      </c>
      <c r="B1" s="58"/>
      <c r="C1" s="58"/>
      <c r="D1" s="58"/>
      <c r="E1" s="58"/>
      <c r="F1" s="58"/>
      <c r="G1" s="58"/>
    </row>
    <row r="2" spans="2:8" s="57" customFormat="1" ht="37.5" customHeight="1">
      <c r="B2" s="6">
        <v>2019</v>
      </c>
      <c r="C2" s="7" t="s">
        <v>17</v>
      </c>
      <c r="D2" s="8" t="s">
        <v>18</v>
      </c>
      <c r="E2" s="7" t="s">
        <v>19</v>
      </c>
      <c r="F2" s="7">
        <f>'[8]表1'!E2</f>
        <v>0</v>
      </c>
      <c r="G2" s="9" t="s">
        <v>81</v>
      </c>
      <c r="H2" s="9"/>
    </row>
    <row r="3" spans="1:7" s="21" customFormat="1" ht="33" customHeight="1">
      <c r="A3" s="7"/>
      <c r="B3" s="7"/>
      <c r="C3" s="7"/>
      <c r="D3" s="7"/>
      <c r="E3" s="7"/>
      <c r="F3" s="7"/>
      <c r="G3" s="7"/>
    </row>
    <row r="4" spans="1:8" s="21" customFormat="1" ht="52.5" customHeight="1">
      <c r="A4" s="29" t="s">
        <v>82</v>
      </c>
      <c r="B4" s="29"/>
      <c r="C4" s="29"/>
      <c r="D4" s="29" t="s">
        <v>47</v>
      </c>
      <c r="E4" s="29"/>
      <c r="F4" s="29" t="s">
        <v>83</v>
      </c>
      <c r="G4" s="29" t="s">
        <v>48</v>
      </c>
      <c r="H4" s="59" t="s">
        <v>66</v>
      </c>
    </row>
    <row r="5" spans="1:8" s="21" customFormat="1" ht="52.5" customHeight="1">
      <c r="A5" s="60" t="s">
        <v>84</v>
      </c>
      <c r="B5" s="60"/>
      <c r="C5" s="60"/>
      <c r="D5" s="61">
        <v>0.11</v>
      </c>
      <c r="E5" s="62"/>
      <c r="F5" s="63">
        <v>0</v>
      </c>
      <c r="G5" s="63">
        <v>0</v>
      </c>
      <c r="H5" s="64">
        <f>SUM(D5:G5)</f>
        <v>0.11</v>
      </c>
    </row>
    <row r="6" spans="1:8" s="21" customFormat="1" ht="52.5" customHeight="1">
      <c r="A6" s="60" t="s">
        <v>85</v>
      </c>
      <c r="B6" s="60"/>
      <c r="C6" s="60"/>
      <c r="D6" s="63">
        <v>0</v>
      </c>
      <c r="E6" s="63"/>
      <c r="F6" s="63">
        <v>0</v>
      </c>
      <c r="G6" s="63">
        <v>0</v>
      </c>
      <c r="H6" s="64">
        <f>SUM(E6:G6)</f>
        <v>0</v>
      </c>
    </row>
    <row r="7" spans="1:8" s="21" customFormat="1" ht="52.5" customHeight="1">
      <c r="A7" s="60" t="s">
        <v>66</v>
      </c>
      <c r="B7" s="60"/>
      <c r="C7" s="60"/>
      <c r="D7" s="65">
        <f>SUM(E5:E6)</f>
        <v>0</v>
      </c>
      <c r="E7" s="65"/>
      <c r="F7" s="64">
        <f aca="true" t="shared" si="0" ref="F7:H7">SUM(F5:F6)</f>
        <v>0</v>
      </c>
      <c r="G7" s="64">
        <f t="shared" si="0"/>
        <v>0</v>
      </c>
      <c r="H7" s="64">
        <f t="shared" si="0"/>
        <v>0.11</v>
      </c>
    </row>
    <row r="8" spans="1:8" s="21" customFormat="1" ht="47.25" customHeight="1">
      <c r="A8" s="66" t="s">
        <v>86</v>
      </c>
      <c r="B8" s="66"/>
      <c r="C8" s="66"/>
      <c r="D8" s="66"/>
      <c r="E8" s="66"/>
      <c r="F8" s="66"/>
      <c r="G8" s="66"/>
      <c r="H8" s="66"/>
    </row>
    <row r="11" s="21" customFormat="1" ht="14.25">
      <c r="G11" s="67"/>
    </row>
  </sheetData>
  <sheetProtection/>
  <mergeCells count="11">
    <mergeCell ref="A1:G1"/>
    <mergeCell ref="G2:H2"/>
    <mergeCell ref="A4:C4"/>
    <mergeCell ref="D4:E4"/>
    <mergeCell ref="A5:C5"/>
    <mergeCell ref="D5:E5"/>
    <mergeCell ref="A6:C6"/>
    <mergeCell ref="D6:E6"/>
    <mergeCell ref="A7:C7"/>
    <mergeCell ref="D7:E7"/>
    <mergeCell ref="A8:H8"/>
  </mergeCells>
  <dataValidations count="3">
    <dataValidation type="list" allowBlank="1" showInputMessage="1" showErrorMessage="1" sqref="D2"/>
    <dataValidation type="list" allowBlank="1" showInputMessage="1" showErrorMessage="1" sqref="F2">
      <formula1>'表0'!#REF!</formula1>
    </dataValidation>
    <dataValidation allowBlank="1" showInputMessage="1" showErrorMessage="1" promptTitle="禁止录入数据" prompt="数据自动生成，请勿录入或修改数据" sqref="D7:G7 H5:H7"/>
  </dataValidation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selection activeCell="A1" sqref="A1"/>
    </sheetView>
  </sheetViews>
  <sheetFormatPr defaultColWidth="9.75390625" defaultRowHeight="24" customHeight="1"/>
  <cols>
    <col min="1" max="1" width="12.125" style="38" customWidth="1"/>
    <col min="2" max="5" width="10.125" style="38" customWidth="1"/>
    <col min="6" max="6" width="12.50390625" style="38" customWidth="1"/>
    <col min="7" max="8" width="13.50390625" style="38" customWidth="1"/>
    <col min="9" max="9" width="9.625" style="38" customWidth="1"/>
    <col min="10" max="10" width="16.00390625" style="38" customWidth="1"/>
    <col min="11" max="32" width="10.00390625" style="38" customWidth="1"/>
    <col min="33" max="16384" width="9.75390625" style="38" customWidth="1"/>
  </cols>
  <sheetData>
    <row r="1" s="38" customFormat="1" ht="24" customHeight="1">
      <c r="A1" s="41" t="s">
        <v>87</v>
      </c>
    </row>
    <row r="2" spans="1:10" s="38" customFormat="1" ht="24" customHeight="1">
      <c r="A2" s="41" t="s">
        <v>88</v>
      </c>
      <c r="B2" s="6">
        <v>2019</v>
      </c>
      <c r="C2" s="7" t="s">
        <v>17</v>
      </c>
      <c r="D2" s="8" t="s">
        <v>18</v>
      </c>
      <c r="E2" s="7" t="s">
        <v>19</v>
      </c>
      <c r="F2" s="7">
        <f>'[8]表1'!E2</f>
        <v>0</v>
      </c>
      <c r="G2" s="9" t="s">
        <v>89</v>
      </c>
      <c r="H2" s="9"/>
      <c r="I2" s="9"/>
      <c r="J2" s="9"/>
    </row>
    <row r="3" spans="1:10" s="38" customFormat="1" ht="24" customHeight="1">
      <c r="A3" s="42"/>
      <c r="B3" s="43"/>
      <c r="C3" s="43"/>
      <c r="D3" s="43"/>
      <c r="E3" s="43"/>
      <c r="F3" s="43"/>
      <c r="G3" s="43"/>
      <c r="H3" s="43"/>
      <c r="I3" s="43"/>
      <c r="J3" s="43"/>
    </row>
    <row r="4" spans="1:10" s="40" customFormat="1" ht="24" customHeight="1">
      <c r="A4" s="44" t="s">
        <v>41</v>
      </c>
      <c r="B4" s="45" t="s">
        <v>90</v>
      </c>
      <c r="C4" s="46"/>
      <c r="D4" s="46"/>
      <c r="E4" s="46"/>
      <c r="F4" s="46"/>
      <c r="G4" s="46"/>
      <c r="H4" s="46"/>
      <c r="I4" s="51"/>
      <c r="J4" s="44" t="s">
        <v>91</v>
      </c>
    </row>
    <row r="5" spans="1:10" s="38" customFormat="1" ht="24" customHeight="1">
      <c r="A5" s="47">
        <v>1</v>
      </c>
      <c r="B5" s="48"/>
      <c r="C5" s="49"/>
      <c r="D5" s="49"/>
      <c r="E5" s="49"/>
      <c r="F5" s="49"/>
      <c r="G5" s="49"/>
      <c r="H5" s="49"/>
      <c r="I5" s="52"/>
      <c r="J5" s="47"/>
    </row>
    <row r="6" spans="1:10" s="38" customFormat="1" ht="24" customHeight="1">
      <c r="A6" s="47">
        <v>2</v>
      </c>
      <c r="B6" s="48"/>
      <c r="C6" s="49"/>
      <c r="D6" s="49"/>
      <c r="E6" s="49"/>
      <c r="F6" s="49"/>
      <c r="G6" s="49"/>
      <c r="H6" s="49"/>
      <c r="I6" s="52"/>
      <c r="J6" s="47"/>
    </row>
    <row r="7" spans="1:10" s="38" customFormat="1" ht="24" customHeight="1">
      <c r="A7" s="47">
        <v>3</v>
      </c>
      <c r="B7" s="48"/>
      <c r="C7" s="49"/>
      <c r="D7" s="49"/>
      <c r="E7" s="49"/>
      <c r="F7" s="49"/>
      <c r="G7" s="49"/>
      <c r="H7" s="49"/>
      <c r="I7" s="52"/>
      <c r="J7" s="47"/>
    </row>
    <row r="8" spans="1:10" s="38" customFormat="1" ht="24" customHeight="1">
      <c r="A8" s="47">
        <v>4</v>
      </c>
      <c r="B8" s="48"/>
      <c r="C8" s="49"/>
      <c r="D8" s="49"/>
      <c r="E8" s="49"/>
      <c r="F8" s="49"/>
      <c r="G8" s="49"/>
      <c r="H8" s="49"/>
      <c r="I8" s="52"/>
      <c r="J8" s="47"/>
    </row>
    <row r="9" spans="1:10" s="38" customFormat="1" ht="24" customHeight="1">
      <c r="A9" s="47">
        <v>5</v>
      </c>
      <c r="B9" s="48"/>
      <c r="C9" s="49"/>
      <c r="D9" s="49"/>
      <c r="E9" s="49"/>
      <c r="F9" s="49"/>
      <c r="G9" s="49"/>
      <c r="H9" s="49"/>
      <c r="I9" s="52"/>
      <c r="J9" s="47"/>
    </row>
    <row r="10" spans="1:10" s="38" customFormat="1" ht="24" customHeight="1">
      <c r="A10" s="47">
        <v>6</v>
      </c>
      <c r="B10" s="48"/>
      <c r="C10" s="49"/>
      <c r="D10" s="49"/>
      <c r="E10" s="49"/>
      <c r="F10" s="49"/>
      <c r="G10" s="49"/>
      <c r="H10" s="49"/>
      <c r="I10" s="52"/>
      <c r="J10" s="47"/>
    </row>
    <row r="11" spans="1:10" s="38" customFormat="1" ht="24" customHeight="1">
      <c r="A11" s="47">
        <v>7</v>
      </c>
      <c r="B11" s="48"/>
      <c r="C11" s="49"/>
      <c r="D11" s="49"/>
      <c r="E11" s="49"/>
      <c r="F11" s="49"/>
      <c r="G11" s="49"/>
      <c r="H11" s="49"/>
      <c r="I11" s="52"/>
      <c r="J11" s="47"/>
    </row>
    <row r="12" spans="1:11" s="38" customFormat="1" ht="24" customHeight="1">
      <c r="A12" s="47">
        <v>8</v>
      </c>
      <c r="B12" s="48"/>
      <c r="C12" s="49"/>
      <c r="D12" s="49"/>
      <c r="E12" s="49"/>
      <c r="F12" s="49"/>
      <c r="G12" s="49"/>
      <c r="H12" s="49"/>
      <c r="I12" s="52"/>
      <c r="J12" s="47"/>
      <c r="K12" s="53"/>
    </row>
    <row r="13" spans="1:11" s="38" customFormat="1" ht="24" customHeight="1">
      <c r="A13" s="47">
        <v>9</v>
      </c>
      <c r="B13" s="48"/>
      <c r="C13" s="49"/>
      <c r="D13" s="49"/>
      <c r="E13" s="49"/>
      <c r="F13" s="49"/>
      <c r="G13" s="49"/>
      <c r="H13" s="49"/>
      <c r="I13" s="52"/>
      <c r="J13" s="47"/>
      <c r="K13" s="54"/>
    </row>
    <row r="14" spans="1:11" s="38" customFormat="1" ht="24" customHeight="1">
      <c r="A14" s="47">
        <v>10</v>
      </c>
      <c r="B14" s="48"/>
      <c r="C14" s="49"/>
      <c r="D14" s="49"/>
      <c r="E14" s="49"/>
      <c r="F14" s="49"/>
      <c r="G14" s="49"/>
      <c r="H14" s="49"/>
      <c r="I14" s="52"/>
      <c r="J14" s="47"/>
      <c r="K14" s="54"/>
    </row>
    <row r="15" spans="1:11" s="38" customFormat="1" ht="24" customHeight="1">
      <c r="A15" s="47">
        <v>11</v>
      </c>
      <c r="B15" s="48"/>
      <c r="C15" s="49"/>
      <c r="D15" s="49"/>
      <c r="E15" s="49"/>
      <c r="F15" s="49"/>
      <c r="G15" s="49"/>
      <c r="H15" s="49"/>
      <c r="I15" s="52"/>
      <c r="J15" s="47"/>
      <c r="K15" s="55"/>
    </row>
    <row r="16" spans="1:11" s="38" customFormat="1" ht="24" customHeight="1">
      <c r="A16" s="47">
        <v>12</v>
      </c>
      <c r="B16" s="48"/>
      <c r="C16" s="49"/>
      <c r="D16" s="49"/>
      <c r="E16" s="49"/>
      <c r="F16" s="49"/>
      <c r="G16" s="49"/>
      <c r="H16" s="49"/>
      <c r="I16" s="52"/>
      <c r="J16" s="56"/>
      <c r="K16" s="55"/>
    </row>
    <row r="17" spans="1:11" s="38" customFormat="1" ht="33" customHeight="1">
      <c r="A17" s="50" t="s">
        <v>92</v>
      </c>
      <c r="B17" s="50"/>
      <c r="C17" s="50"/>
      <c r="D17" s="50"/>
      <c r="E17" s="50"/>
      <c r="F17" s="50"/>
      <c r="G17" s="50"/>
      <c r="H17" s="50"/>
      <c r="I17" s="50"/>
      <c r="J17" s="50"/>
      <c r="K17" s="55"/>
    </row>
    <row r="18" s="38" customFormat="1" ht="24" customHeight="1">
      <c r="K18" s="55"/>
    </row>
    <row r="19" s="38" customFormat="1" ht="24" customHeight="1">
      <c r="K19" s="55"/>
    </row>
    <row r="20" s="38" customFormat="1" ht="24" customHeight="1">
      <c r="K20" s="55"/>
    </row>
    <row r="21" s="38" customFormat="1" ht="24" customHeight="1">
      <c r="K21" s="55"/>
    </row>
    <row r="22" s="38" customFormat="1" ht="24" customHeight="1">
      <c r="K22" s="55"/>
    </row>
    <row r="23" s="38" customFormat="1" ht="24" customHeight="1">
      <c r="K23" s="55"/>
    </row>
    <row r="24" s="38" customFormat="1" ht="24" customHeight="1">
      <c r="K24" s="55"/>
    </row>
    <row r="25" s="38" customFormat="1" ht="24" customHeight="1">
      <c r="K25" s="55"/>
    </row>
    <row r="26" s="38" customFormat="1" ht="24" customHeight="1">
      <c r="K26" s="55"/>
    </row>
    <row r="27" s="38" customFormat="1" ht="24" customHeight="1">
      <c r="K27" s="55"/>
    </row>
    <row r="28" s="38" customFormat="1" ht="24" customHeight="1">
      <c r="K28" s="55"/>
    </row>
  </sheetData>
  <sheetProtection/>
  <mergeCells count="16">
    <mergeCell ref="G2:J2"/>
    <mergeCell ref="A3:J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A17:J17"/>
  </mergeCells>
  <dataValidations count="2">
    <dataValidation type="list" allowBlank="1" showInputMessage="1" showErrorMessage="1" sqref="D2"/>
    <dataValidation type="list" allowBlank="1" showInputMessage="1" showErrorMessage="1" sqref="F2">
      <formula1>'表0'!#REF!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I6" sqref="I6"/>
    </sheetView>
  </sheetViews>
  <sheetFormatPr defaultColWidth="10.00390625" defaultRowHeight="15" customHeight="1"/>
  <cols>
    <col min="1" max="1" width="14.00390625" style="21" customWidth="1"/>
    <col min="2" max="3" width="10.25390625" style="21" customWidth="1"/>
    <col min="4" max="4" width="12.25390625" style="21" customWidth="1"/>
    <col min="5" max="5" width="11.125" style="21" customWidth="1"/>
    <col min="6" max="6" width="12.375" style="21" customWidth="1"/>
    <col min="7" max="10" width="11.125" style="21" customWidth="1"/>
    <col min="11" max="11" width="10.75390625" style="21" customWidth="1"/>
    <col min="12" max="16384" width="10.00390625" style="21" customWidth="1"/>
  </cols>
  <sheetData>
    <row r="1" spans="1:8" s="21" customFormat="1" ht="34.5" customHeight="1">
      <c r="A1" s="22" t="s">
        <v>93</v>
      </c>
      <c r="H1" s="23"/>
    </row>
    <row r="2" spans="1:11" s="21" customFormat="1" ht="42.75" customHeight="1">
      <c r="A2" s="24"/>
      <c r="B2" s="6">
        <v>2019</v>
      </c>
      <c r="C2" s="7" t="s">
        <v>17</v>
      </c>
      <c r="D2" s="8" t="s">
        <v>18</v>
      </c>
      <c r="E2" s="7" t="s">
        <v>19</v>
      </c>
      <c r="F2" s="7">
        <f>'[8]表1'!E2</f>
        <v>0</v>
      </c>
      <c r="G2" s="9" t="s">
        <v>94</v>
      </c>
      <c r="H2" s="9"/>
      <c r="I2" s="9"/>
      <c r="J2" s="9"/>
      <c r="K2" s="9"/>
    </row>
    <row r="3" spans="1:11" s="21" customFormat="1" ht="33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1" customFormat="1" ht="28.5" customHeight="1">
      <c r="A4" s="26" t="s">
        <v>95</v>
      </c>
      <c r="B4" s="27" t="s">
        <v>84</v>
      </c>
      <c r="C4" s="27"/>
      <c r="D4" s="28" t="s">
        <v>96</v>
      </c>
      <c r="E4" s="29" t="s">
        <v>97</v>
      </c>
      <c r="F4" s="29" t="s">
        <v>98</v>
      </c>
      <c r="G4" s="29" t="s">
        <v>99</v>
      </c>
      <c r="H4" s="29" t="s">
        <v>100</v>
      </c>
      <c r="I4" s="29" t="s">
        <v>101</v>
      </c>
      <c r="J4" s="29" t="s">
        <v>102</v>
      </c>
      <c r="K4" s="29" t="s">
        <v>66</v>
      </c>
    </row>
    <row r="5" spans="1:11" s="21" customFormat="1" ht="28.5" customHeight="1">
      <c r="A5" s="30"/>
      <c r="B5" s="27" t="s">
        <v>103</v>
      </c>
      <c r="C5" s="27" t="s">
        <v>104</v>
      </c>
      <c r="D5" s="31"/>
      <c r="E5" s="29"/>
      <c r="F5" s="29"/>
      <c r="G5" s="29"/>
      <c r="H5" s="29"/>
      <c r="I5" s="29"/>
      <c r="J5" s="29"/>
      <c r="K5" s="29"/>
    </row>
    <row r="6" spans="1:11" s="21" customFormat="1" ht="33" customHeight="1">
      <c r="A6" s="32" t="s">
        <v>105</v>
      </c>
      <c r="B6" s="33">
        <v>2</v>
      </c>
      <c r="C6" s="33">
        <v>6</v>
      </c>
      <c r="D6" s="34">
        <f>B6+C6</f>
        <v>8</v>
      </c>
      <c r="E6" s="33">
        <v>35</v>
      </c>
      <c r="F6" s="33">
        <v>8</v>
      </c>
      <c r="G6" s="33">
        <v>0</v>
      </c>
      <c r="H6" s="33">
        <v>0</v>
      </c>
      <c r="I6" s="33">
        <v>1</v>
      </c>
      <c r="J6" s="33">
        <v>13</v>
      </c>
      <c r="K6" s="34">
        <f>D6+E6+F6+G6+H6+I6+J6</f>
        <v>65</v>
      </c>
    </row>
    <row r="7" spans="1:11" s="21" customFormat="1" ht="34.5" customHeight="1">
      <c r="A7" s="32" t="s">
        <v>106</v>
      </c>
      <c r="B7" s="35">
        <f>B6/K6</f>
        <v>0.03076923076923077</v>
      </c>
      <c r="C7" s="36">
        <f>C6/K6</f>
        <v>0.09230769230769231</v>
      </c>
      <c r="D7" s="36">
        <f>D6/K6</f>
        <v>0.12307692307692308</v>
      </c>
      <c r="E7" s="36">
        <f>E6/K6</f>
        <v>0.5384615384615384</v>
      </c>
      <c r="F7" s="36">
        <f>F6/K6</f>
        <v>0.12307692307692308</v>
      </c>
      <c r="G7" s="36">
        <f>G6/K6</f>
        <v>0</v>
      </c>
      <c r="H7" s="36">
        <f>H6/K6</f>
        <v>0</v>
      </c>
      <c r="I7" s="36">
        <f>I6/K6</f>
        <v>0.015384615384615385</v>
      </c>
      <c r="J7" s="36">
        <f>J6/K6</f>
        <v>0.2</v>
      </c>
      <c r="K7" s="39">
        <f>K6/K6</f>
        <v>1</v>
      </c>
    </row>
    <row r="8" spans="1:11" s="21" customFormat="1" ht="54" customHeight="1">
      <c r="A8" s="37" t="s">
        <v>107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s="21" customFormat="1" ht="14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21" customFormat="1" ht="18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</sheetData>
  <sheetProtection/>
  <mergeCells count="12">
    <mergeCell ref="G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8:K9"/>
  </mergeCells>
  <dataValidations count="3">
    <dataValidation type="list" allowBlank="1" showInputMessage="1" showErrorMessage="1" sqref="D2"/>
    <dataValidation type="list" allowBlank="1" showInputMessage="1" showErrorMessage="1" sqref="F2">
      <formula1>'表0'!#REF!</formula1>
    </dataValidation>
    <dataValidation allowBlank="1" showInputMessage="1" showErrorMessage="1" promptTitle="禁止录入数据" prompt="数据自动生成，请勿录入或修改数据" sqref="D6 K6 B7:K7"/>
  </dataValidation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2">
      <selection activeCell="T6" sqref="T6"/>
    </sheetView>
  </sheetViews>
  <sheetFormatPr defaultColWidth="10.00390625" defaultRowHeight="15" customHeight="1"/>
  <cols>
    <col min="1" max="1" width="10.00390625" style="1" customWidth="1"/>
    <col min="2" max="2" width="15.25390625" style="3" customWidth="1"/>
    <col min="3" max="3" width="10.875" style="3" customWidth="1"/>
    <col min="4" max="4" width="7.875" style="3" customWidth="1"/>
    <col min="5" max="5" width="9.875" style="3" customWidth="1"/>
    <col min="6" max="6" width="13.375" style="3" customWidth="1"/>
    <col min="7" max="8" width="15.125" style="3" customWidth="1"/>
    <col min="9" max="9" width="22.50390625" style="1" customWidth="1"/>
    <col min="10" max="10" width="10.00390625" style="1" customWidth="1"/>
    <col min="11" max="11" width="25.375" style="1" hidden="1" customWidth="1"/>
    <col min="12" max="12" width="53.75390625" style="1" hidden="1" customWidth="1"/>
    <col min="13" max="13" width="36.375" style="1" hidden="1" customWidth="1"/>
    <col min="14" max="14" width="32.50390625" style="1" hidden="1" customWidth="1"/>
    <col min="15" max="15" width="29.75390625" style="1" hidden="1" customWidth="1"/>
    <col min="16" max="16" width="20.875" style="1" hidden="1" customWidth="1"/>
    <col min="17" max="17" width="31.375" style="1" hidden="1" customWidth="1"/>
    <col min="18" max="18" width="32.50390625" style="1" hidden="1" customWidth="1"/>
    <col min="19" max="16384" width="10.00390625" style="1" customWidth="1"/>
  </cols>
  <sheetData>
    <row r="1" ht="18.75">
      <c r="A1" s="4" t="s">
        <v>108</v>
      </c>
    </row>
    <row r="2" spans="1:10" s="1" customFormat="1" ht="31.5">
      <c r="A2" s="5"/>
      <c r="B2" s="6">
        <v>2019</v>
      </c>
      <c r="C2" s="7" t="s">
        <v>17</v>
      </c>
      <c r="D2" s="8" t="s">
        <v>18</v>
      </c>
      <c r="E2" s="7" t="s">
        <v>19</v>
      </c>
      <c r="F2" s="7" t="s">
        <v>20</v>
      </c>
      <c r="G2" s="9" t="s">
        <v>109</v>
      </c>
      <c r="H2" s="9"/>
      <c r="I2" s="9"/>
      <c r="J2" s="9"/>
    </row>
    <row r="3" spans="1:19" s="1" customFormat="1" ht="18.75">
      <c r="A3" s="4"/>
      <c r="B3" s="10"/>
      <c r="C3" s="10"/>
      <c r="D3" s="10"/>
      <c r="E3" s="10"/>
      <c r="F3" s="10"/>
      <c r="G3" s="10"/>
      <c r="H3" s="10"/>
      <c r="I3" s="19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8" s="2" customFormat="1" ht="14.25">
      <c r="A4" s="11" t="s">
        <v>41</v>
      </c>
      <c r="B4" s="11" t="s">
        <v>110</v>
      </c>
      <c r="C4" s="12" t="s">
        <v>111</v>
      </c>
      <c r="D4" s="13"/>
      <c r="E4" s="13"/>
      <c r="F4" s="13"/>
      <c r="G4" s="13"/>
      <c r="H4" s="13"/>
      <c r="I4" s="11" t="s">
        <v>112</v>
      </c>
      <c r="K4" s="2" t="s">
        <v>113</v>
      </c>
      <c r="L4" s="2" t="s">
        <v>114</v>
      </c>
      <c r="M4" s="2" t="s">
        <v>115</v>
      </c>
      <c r="N4" s="2" t="s">
        <v>116</v>
      </c>
      <c r="O4" s="2" t="s">
        <v>117</v>
      </c>
      <c r="P4" s="2" t="s">
        <v>118</v>
      </c>
      <c r="Q4" s="2" t="s">
        <v>119</v>
      </c>
      <c r="R4" s="2" t="s">
        <v>120</v>
      </c>
    </row>
    <row r="5" spans="1:9" s="1" customFormat="1" ht="129.75" customHeight="1">
      <c r="A5" s="14">
        <v>1</v>
      </c>
      <c r="B5" s="14" t="s">
        <v>84</v>
      </c>
      <c r="C5" s="15" t="s">
        <v>121</v>
      </c>
      <c r="D5" s="16"/>
      <c r="E5" s="16"/>
      <c r="F5" s="16"/>
      <c r="G5" s="16"/>
      <c r="H5" s="17"/>
      <c r="I5" s="20" t="s">
        <v>122</v>
      </c>
    </row>
    <row r="6" spans="1:9" s="1" customFormat="1" ht="240" customHeight="1">
      <c r="A6" s="14">
        <v>2</v>
      </c>
      <c r="B6" s="14" t="s">
        <v>123</v>
      </c>
      <c r="C6" s="15" t="s">
        <v>124</v>
      </c>
      <c r="D6" s="16"/>
      <c r="E6" s="16"/>
      <c r="F6" s="16"/>
      <c r="G6" s="16"/>
      <c r="H6" s="17"/>
      <c r="I6" s="20" t="s">
        <v>125</v>
      </c>
    </row>
    <row r="7" spans="1:9" s="1" customFormat="1" ht="144" customHeight="1">
      <c r="A7" s="14">
        <v>3</v>
      </c>
      <c r="B7" s="14" t="s">
        <v>126</v>
      </c>
      <c r="C7" s="15" t="s">
        <v>127</v>
      </c>
      <c r="D7" s="16"/>
      <c r="E7" s="16"/>
      <c r="F7" s="16"/>
      <c r="G7" s="16"/>
      <c r="H7" s="17"/>
      <c r="I7" s="20" t="s">
        <v>128</v>
      </c>
    </row>
    <row r="8" spans="1:9" s="1" customFormat="1" ht="127.5" customHeight="1">
      <c r="A8" s="14">
        <v>4</v>
      </c>
      <c r="B8" s="14" t="s">
        <v>129</v>
      </c>
      <c r="C8" s="15" t="s">
        <v>130</v>
      </c>
      <c r="D8" s="16"/>
      <c r="E8" s="16"/>
      <c r="F8" s="16"/>
      <c r="G8" s="16"/>
      <c r="H8" s="17"/>
      <c r="I8" s="20" t="s">
        <v>131</v>
      </c>
    </row>
    <row r="9" spans="1:9" s="1" customFormat="1" ht="93.75" customHeight="1">
      <c r="A9" s="14">
        <v>5</v>
      </c>
      <c r="B9" s="14" t="s">
        <v>132</v>
      </c>
      <c r="C9" s="15" t="s">
        <v>133</v>
      </c>
      <c r="D9" s="16"/>
      <c r="E9" s="16"/>
      <c r="F9" s="16"/>
      <c r="G9" s="16"/>
      <c r="H9" s="17"/>
      <c r="I9" s="20"/>
    </row>
    <row r="10" spans="1:16" s="1" customFormat="1" ht="18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</sheetData>
  <sheetProtection/>
  <mergeCells count="7">
    <mergeCell ref="G2:J2"/>
    <mergeCell ref="C4:H4"/>
    <mergeCell ref="C5:H5"/>
    <mergeCell ref="C6:H6"/>
    <mergeCell ref="C7:H7"/>
    <mergeCell ref="C8:H8"/>
    <mergeCell ref="C9:H9"/>
  </mergeCells>
  <dataValidations count="2">
    <dataValidation type="list" allowBlank="1" showInputMessage="1" showErrorMessage="1" sqref="D2"/>
    <dataValidation type="list" allowBlank="1" showInputMessage="1" showErrorMessage="1" sqref="F2">
      <formula1>'表0'!#REF!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2019-05-07T00:50:07Z</dcterms:created>
  <dcterms:modified xsi:type="dcterms:W3CDTF">2022-10-26T03:01:41Z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