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附件2" sheetId="1" r:id="rId1"/>
  </sheets>
  <definedNames>
    <definedName name="_xlnm._FilterDatabase" localSheetId="0" hidden="1">'附件2'!$A$4:$O$21</definedName>
  </definedNames>
  <calcPr fullCalcOnLoad="1"/>
</workbook>
</file>

<file path=xl/sharedStrings.xml><?xml version="1.0" encoding="utf-8"?>
<sst xmlns="http://schemas.openxmlformats.org/spreadsheetml/2006/main" count="78" uniqueCount="38">
  <si>
    <t>附件2</t>
  </si>
  <si>
    <t>清远市新建商品住房销售价格备案表</t>
  </si>
  <si>
    <t>房地产开发企业名称或中介服务机构名称：清远保泓置业有限公司</t>
  </si>
  <si>
    <t>项目(楼盘)名称：</t>
  </si>
  <si>
    <t>清远保利奥体大都汇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</si>
  <si>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</si>
  <si>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</si>
  <si>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</si>
  <si>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</si>
  <si>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</si>
  <si>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</si>
  <si>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</si>
  <si>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</si>
  <si>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</si>
  <si>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</si>
  <si>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</si>
  <si>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</si>
  <si>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</si>
  <si>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</si>
  <si>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</si>
  <si>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7栋</t>
  </si>
  <si>
    <t>2F</t>
  </si>
  <si>
    <t>三房两厅两卫</t>
  </si>
  <si>
    <t>未售</t>
  </si>
  <si>
    <t>带精装修1500元/方，以建筑面积计算</t>
  </si>
  <si>
    <t>4F</t>
  </si>
  <si>
    <t>19F</t>
  </si>
  <si>
    <t>20F</t>
  </si>
  <si>
    <t>21F</t>
  </si>
  <si>
    <t>22F</t>
  </si>
  <si>
    <t>本楼栋总面积/均价</t>
  </si>
  <si>
    <t xml:space="preserve">   本栋销售住宅共10套，销售住宅总建筑面积：951.84㎡，套内面积：763.15㎡，分摊面积：188.69㎡，销售均价元7042.86/㎡（建筑面积）、 8784.21元/㎡（套内建筑面积）。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</si>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</sst>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5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4"/>
      <name val="Times New Roman"/>
      <family val="1"/>
    </font>
    <font>
      <sz val="14"/>
      <color indexed="8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sz val="14"/>
      <name val="Calibri Light"/>
      <family val="0"/>
    </font>
    <font>
      <sz val="14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6" fontId="33" fillId="0" borderId="11" xfId="0" applyNumberFormat="1" applyFont="1" applyBorder="1" applyAlignment="1">
      <alignment horizontal="center" vertical="center" wrapText="1"/>
    </xf>
    <xf numFmtId="176" fontId="3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9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176" fontId="34" fillId="0" borderId="10" xfId="0" applyNumberFormat="1" applyFont="1" applyBorder="1" applyAlignment="1">
      <alignment horizontal="center" vertical="center" wrapText="1"/>
    </xf>
    <xf numFmtId="177" fontId="34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177" fontId="33" fillId="0" borderId="11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="85" zoomScaleSheetLayoutView="85" workbookViewId="0" topLeftCell="A4">
      <selection activeCell="J9" sqref="J9"/>
    </sheetView>
  </sheetViews>
  <sheetFormatPr defaultColWidth="9.00390625" defaultRowHeight="14.25"/>
  <cols>
    <col min="1" max="1" width="5.625" style="0" customWidth="1"/>
    <col min="2" max="2" width="10.375" style="0" customWidth="1"/>
    <col min="3" max="3" width="15.375" style="0" customWidth="1"/>
    <col min="4" max="4" width="6.375" style="0" customWidth="1"/>
    <col min="5" max="5" width="18.625" style="0" customWidth="1"/>
    <col min="6" max="6" width="6.125" style="0" customWidth="1"/>
    <col min="7" max="12" width="11.625" style="0" customWidth="1"/>
    <col min="13" max="13" width="11.125" style="0" customWidth="1"/>
    <col min="14" max="14" width="8.75390625" style="0" customWidth="1"/>
    <col min="15" max="15" width="52.375" style="0" customWidth="1"/>
  </cols>
  <sheetData>
    <row r="1" spans="1:2" ht="18" customHeight="1">
      <c r="A1" s="2" t="s">
        <v>0</v>
      </c>
      <c r="B1" s="2"/>
    </row>
    <row r="2" spans="1:15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0" customHeight="1">
      <c r="A3" s="4" t="s">
        <v>2</v>
      </c>
      <c r="B3" s="4"/>
      <c r="C3" s="4"/>
      <c r="D3" s="4"/>
      <c r="E3" s="4"/>
      <c r="F3" s="4"/>
      <c r="G3" s="4"/>
      <c r="H3" s="4"/>
      <c r="I3" s="21" t="s">
        <v>3</v>
      </c>
      <c r="K3" s="21" t="s">
        <v>4</v>
      </c>
      <c r="M3" s="4"/>
      <c r="N3" s="22"/>
      <c r="O3" s="22"/>
    </row>
    <row r="4" spans="1:15" ht="54.75" customHeight="1">
      <c r="A4" s="5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23" t="s">
        <v>13</v>
      </c>
      <c r="J4" s="6" t="s">
        <v>14</v>
      </c>
      <c r="K4" s="6" t="s">
        <v>15</v>
      </c>
      <c r="L4" s="23" t="s">
        <v>16</v>
      </c>
      <c r="M4" s="23" t="s">
        <v>17</v>
      </c>
      <c r="N4" s="6" t="s">
        <v>18</v>
      </c>
      <c r="O4" s="5" t="s">
        <v>19</v>
      </c>
    </row>
    <row r="5" spans="1:15" s="1" customFormat="1" ht="39" customHeight="1">
      <c r="A5" s="7">
        <v>1</v>
      </c>
      <c r="B5" s="8" t="s">
        <v>20</v>
      </c>
      <c r="C5" s="8">
        <v>206</v>
      </c>
      <c r="D5" s="9" t="s">
        <v>21</v>
      </c>
      <c r="E5" s="9" t="s">
        <v>22</v>
      </c>
      <c r="F5" s="8">
        <v>2.9</v>
      </c>
      <c r="G5" s="8">
        <v>114.7</v>
      </c>
      <c r="H5" s="8">
        <v>22.74</v>
      </c>
      <c r="I5" s="8">
        <v>91.96</v>
      </c>
      <c r="J5" s="24">
        <f>ROUND(L5/G5,2)</f>
        <v>6722.78</v>
      </c>
      <c r="K5" s="24">
        <f aca="true" t="shared" si="0" ref="K5:K14">ROUND(L5/I5,2)</f>
        <v>8385.2</v>
      </c>
      <c r="L5" s="25">
        <v>771103</v>
      </c>
      <c r="M5" s="25"/>
      <c r="N5" s="26" t="s">
        <v>23</v>
      </c>
      <c r="O5" s="27" t="s">
        <v>24</v>
      </c>
    </row>
    <row r="6" spans="1:15" s="1" customFormat="1" ht="39" customHeight="1">
      <c r="A6" s="7">
        <v>2</v>
      </c>
      <c r="B6" s="8" t="s">
        <v>20</v>
      </c>
      <c r="C6" s="8">
        <v>403</v>
      </c>
      <c r="D6" s="9" t="s">
        <v>25</v>
      </c>
      <c r="E6" s="9" t="s">
        <v>22</v>
      </c>
      <c r="F6" s="8">
        <v>2.9</v>
      </c>
      <c r="G6" s="8">
        <v>114.7</v>
      </c>
      <c r="H6" s="8">
        <v>22.74</v>
      </c>
      <c r="I6" s="8">
        <v>91.96</v>
      </c>
      <c r="J6" s="24">
        <f aca="true" t="shared" si="1" ref="J5:J14">ROUND(L6/G6,2)</f>
        <v>6956.08</v>
      </c>
      <c r="K6" s="24">
        <f t="shared" si="0"/>
        <v>8676.19</v>
      </c>
      <c r="L6" s="25">
        <v>797862</v>
      </c>
      <c r="M6" s="25"/>
      <c r="N6" s="26" t="s">
        <v>23</v>
      </c>
      <c r="O6" s="27" t="s">
        <v>24</v>
      </c>
    </row>
    <row r="7" spans="1:15" s="1" customFormat="1" ht="39" customHeight="1">
      <c r="A7" s="7">
        <v>3</v>
      </c>
      <c r="B7" s="8" t="s">
        <v>20</v>
      </c>
      <c r="C7" s="8">
        <v>1905</v>
      </c>
      <c r="D7" s="9" t="s">
        <v>26</v>
      </c>
      <c r="E7" s="9" t="s">
        <v>22</v>
      </c>
      <c r="F7" s="8">
        <v>2.9</v>
      </c>
      <c r="G7" s="8">
        <v>86.82</v>
      </c>
      <c r="H7" s="8">
        <v>17.21</v>
      </c>
      <c r="I7" s="8">
        <v>69.61</v>
      </c>
      <c r="J7" s="24">
        <f t="shared" si="1"/>
        <v>7034.65</v>
      </c>
      <c r="K7" s="24">
        <f t="shared" si="0"/>
        <v>8773.85</v>
      </c>
      <c r="L7" s="25">
        <v>610748</v>
      </c>
      <c r="M7" s="25"/>
      <c r="N7" s="26" t="s">
        <v>23</v>
      </c>
      <c r="O7" s="27" t="s">
        <v>24</v>
      </c>
    </row>
    <row r="8" spans="1:15" s="1" customFormat="1" ht="39" customHeight="1">
      <c r="A8" s="7">
        <v>4</v>
      </c>
      <c r="B8" s="8" t="s">
        <v>20</v>
      </c>
      <c r="C8" s="8">
        <v>2004</v>
      </c>
      <c r="D8" s="9" t="s">
        <v>27</v>
      </c>
      <c r="E8" s="9" t="s">
        <v>22</v>
      </c>
      <c r="F8" s="8">
        <v>2.9</v>
      </c>
      <c r="G8" s="8">
        <v>86.82</v>
      </c>
      <c r="H8" s="8">
        <v>17.21</v>
      </c>
      <c r="I8" s="8">
        <v>69.61</v>
      </c>
      <c r="J8" s="24">
        <f t="shared" si="1"/>
        <v>7303.35</v>
      </c>
      <c r="K8" s="24">
        <f t="shared" si="0"/>
        <v>9108.99</v>
      </c>
      <c r="L8" s="25">
        <v>634077</v>
      </c>
      <c r="M8" s="25"/>
      <c r="N8" s="26" t="s">
        <v>23</v>
      </c>
      <c r="O8" s="27" t="s">
        <v>24</v>
      </c>
    </row>
    <row r="9" spans="1:15" s="1" customFormat="1" ht="39" customHeight="1">
      <c r="A9" s="7">
        <v>5</v>
      </c>
      <c r="B9" s="8" t="s">
        <v>20</v>
      </c>
      <c r="C9" s="8">
        <v>2005</v>
      </c>
      <c r="D9" s="9" t="s">
        <v>27</v>
      </c>
      <c r="E9" s="9" t="s">
        <v>22</v>
      </c>
      <c r="F9" s="8">
        <v>2.9</v>
      </c>
      <c r="G9" s="8">
        <v>86.82</v>
      </c>
      <c r="H9" s="8">
        <v>17.21</v>
      </c>
      <c r="I9" s="8">
        <v>69.61</v>
      </c>
      <c r="J9" s="24">
        <f t="shared" si="1"/>
        <v>7486.27</v>
      </c>
      <c r="K9" s="24">
        <f t="shared" si="0"/>
        <v>9337.14</v>
      </c>
      <c r="L9" s="25">
        <v>649958</v>
      </c>
      <c r="M9" s="25"/>
      <c r="N9" s="26" t="s">
        <v>23</v>
      </c>
      <c r="O9" s="27" t="s">
        <v>24</v>
      </c>
    </row>
    <row r="10" spans="1:15" s="1" customFormat="1" ht="39" customHeight="1">
      <c r="A10" s="7">
        <v>6</v>
      </c>
      <c r="B10" s="8" t="s">
        <v>20</v>
      </c>
      <c r="C10" s="8">
        <v>2104</v>
      </c>
      <c r="D10" s="9" t="s">
        <v>28</v>
      </c>
      <c r="E10" s="9" t="s">
        <v>22</v>
      </c>
      <c r="F10" s="8">
        <v>2.9</v>
      </c>
      <c r="G10" s="8">
        <v>86.82</v>
      </c>
      <c r="H10" s="8">
        <v>17.21</v>
      </c>
      <c r="I10" s="8">
        <v>69.61</v>
      </c>
      <c r="J10" s="24">
        <f t="shared" si="1"/>
        <v>7442.09</v>
      </c>
      <c r="K10" s="24">
        <f t="shared" si="0"/>
        <v>9282.03</v>
      </c>
      <c r="L10" s="25">
        <v>646122</v>
      </c>
      <c r="M10" s="25"/>
      <c r="N10" s="26" t="s">
        <v>23</v>
      </c>
      <c r="O10" s="27" t="s">
        <v>24</v>
      </c>
    </row>
    <row r="11" spans="1:15" s="1" customFormat="1" ht="39" customHeight="1">
      <c r="A11" s="7">
        <v>7</v>
      </c>
      <c r="B11" s="8" t="s">
        <v>20</v>
      </c>
      <c r="C11" s="8">
        <v>2105</v>
      </c>
      <c r="D11" s="9" t="s">
        <v>28</v>
      </c>
      <c r="E11" s="9" t="s">
        <v>22</v>
      </c>
      <c r="F11" s="8">
        <v>2.9</v>
      </c>
      <c r="G11" s="8">
        <v>86.82</v>
      </c>
      <c r="H11" s="8">
        <v>17.21</v>
      </c>
      <c r="I11" s="8">
        <v>69.61</v>
      </c>
      <c r="J11" s="24">
        <f t="shared" si="1"/>
        <v>7550.65</v>
      </c>
      <c r="K11" s="24">
        <f t="shared" si="0"/>
        <v>9417.43</v>
      </c>
      <c r="L11" s="25">
        <v>655547</v>
      </c>
      <c r="M11" s="25"/>
      <c r="N11" s="26" t="s">
        <v>23</v>
      </c>
      <c r="O11" s="27" t="s">
        <v>24</v>
      </c>
    </row>
    <row r="12" spans="1:15" s="1" customFormat="1" ht="39" customHeight="1">
      <c r="A12" s="7">
        <v>8</v>
      </c>
      <c r="B12" s="8" t="s">
        <v>20</v>
      </c>
      <c r="C12" s="8">
        <v>2203</v>
      </c>
      <c r="D12" s="9" t="s">
        <v>29</v>
      </c>
      <c r="E12" s="9" t="s">
        <v>22</v>
      </c>
      <c r="F12" s="8">
        <v>2.9</v>
      </c>
      <c r="G12" s="8">
        <v>114.7</v>
      </c>
      <c r="H12" s="8">
        <v>22.74</v>
      </c>
      <c r="I12" s="8">
        <v>91.96</v>
      </c>
      <c r="J12" s="24">
        <f t="shared" si="1"/>
        <v>6749.63</v>
      </c>
      <c r="K12" s="24">
        <f t="shared" si="0"/>
        <v>8418.68</v>
      </c>
      <c r="L12" s="25">
        <v>774182</v>
      </c>
      <c r="M12" s="25"/>
      <c r="N12" s="26" t="s">
        <v>23</v>
      </c>
      <c r="O12" s="27" t="s">
        <v>24</v>
      </c>
    </row>
    <row r="13" spans="1:15" s="1" customFormat="1" ht="39" customHeight="1">
      <c r="A13" s="7">
        <v>9</v>
      </c>
      <c r="B13" s="8" t="s">
        <v>20</v>
      </c>
      <c r="C13" s="8">
        <v>2204</v>
      </c>
      <c r="D13" s="9" t="s">
        <v>29</v>
      </c>
      <c r="E13" s="9" t="s">
        <v>22</v>
      </c>
      <c r="F13" s="8">
        <v>2.9</v>
      </c>
      <c r="G13" s="8">
        <v>86.82</v>
      </c>
      <c r="H13" s="8">
        <v>17.21</v>
      </c>
      <c r="I13" s="8">
        <v>69.61</v>
      </c>
      <c r="J13" s="24">
        <f t="shared" si="1"/>
        <v>6692.65</v>
      </c>
      <c r="K13" s="24">
        <f t="shared" si="0"/>
        <v>8347.31</v>
      </c>
      <c r="L13" s="25">
        <v>581056</v>
      </c>
      <c r="M13" s="25"/>
      <c r="N13" s="26" t="s">
        <v>23</v>
      </c>
      <c r="O13" s="27" t="s">
        <v>24</v>
      </c>
    </row>
    <row r="14" spans="1:15" s="1" customFormat="1" ht="39" customHeight="1">
      <c r="A14" s="7">
        <v>10</v>
      </c>
      <c r="B14" s="8" t="s">
        <v>20</v>
      </c>
      <c r="C14" s="8">
        <v>2205</v>
      </c>
      <c r="D14" s="9" t="s">
        <v>29</v>
      </c>
      <c r="E14" s="9" t="s">
        <v>22</v>
      </c>
      <c r="F14" s="8">
        <v>2.9</v>
      </c>
      <c r="G14" s="8">
        <v>86.82</v>
      </c>
      <c r="H14" s="8">
        <v>17.21</v>
      </c>
      <c r="I14" s="8">
        <v>69.61</v>
      </c>
      <c r="J14" s="24">
        <f t="shared" si="1"/>
        <v>6715.24</v>
      </c>
      <c r="K14" s="24">
        <f t="shared" si="0"/>
        <v>8375.48</v>
      </c>
      <c r="L14" s="25">
        <v>583017</v>
      </c>
      <c r="M14" s="25"/>
      <c r="N14" s="26" t="s">
        <v>23</v>
      </c>
      <c r="O14" s="27" t="s">
        <v>24</v>
      </c>
    </row>
    <row r="15" spans="1:15" s="1" customFormat="1" ht="33.75" customHeight="1">
      <c r="A15" s="10" t="s">
        <v>30</v>
      </c>
      <c r="B15" s="11"/>
      <c r="C15" s="11"/>
      <c r="D15" s="11"/>
      <c r="E15" s="11"/>
      <c r="F15" s="12"/>
      <c r="G15" s="13">
        <f>H15+I15</f>
        <v>951.8400000000001</v>
      </c>
      <c r="H15" s="14">
        <f>SUM(H5:H14)</f>
        <v>188.69000000000005</v>
      </c>
      <c r="I15" s="28">
        <f>SUM(I5:I14)</f>
        <v>763.1500000000001</v>
      </c>
      <c r="J15" s="13">
        <f>L15/G15</f>
        <v>7042.855942175154</v>
      </c>
      <c r="K15" s="13">
        <f>L15/I15</f>
        <v>8784.2128022014</v>
      </c>
      <c r="L15" s="29">
        <f>SUM(L5:L14)</f>
        <v>6703672</v>
      </c>
      <c r="M15" s="30"/>
      <c r="N15" s="31"/>
      <c r="O15" s="31"/>
    </row>
    <row r="16" spans="1:15" s="1" customFormat="1" ht="31.5" customHeight="1">
      <c r="A16" s="15" t="s">
        <v>31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32"/>
    </row>
    <row r="17" spans="1:15" s="1" customFormat="1" ht="67.5" customHeight="1">
      <c r="A17" s="17" t="s">
        <v>32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s="1" customFormat="1" ht="24.75" customHeight="1">
      <c r="A18" s="19" t="s">
        <v>33</v>
      </c>
      <c r="B18" s="19"/>
      <c r="C18" s="19"/>
      <c r="D18" s="19"/>
      <c r="E18" s="19"/>
      <c r="F18" s="19"/>
      <c r="G18" s="19"/>
      <c r="H18" s="19"/>
      <c r="I18" s="19"/>
      <c r="J18" s="19"/>
      <c r="K18" s="19" t="s">
        <v>34</v>
      </c>
      <c r="L18" s="19"/>
      <c r="M18" s="19"/>
      <c r="N18" s="20"/>
      <c r="O18" s="20"/>
    </row>
    <row r="19" spans="1:15" s="1" customFormat="1" ht="24.75" customHeight="1">
      <c r="A19" s="19" t="s">
        <v>35</v>
      </c>
      <c r="B19" s="19"/>
      <c r="C19" s="19"/>
      <c r="D19" s="19"/>
      <c r="E19" s="19"/>
      <c r="F19" s="20"/>
      <c r="G19" s="20"/>
      <c r="H19" s="20"/>
      <c r="I19" s="20"/>
      <c r="J19" s="20"/>
      <c r="K19" s="19" t="s">
        <v>36</v>
      </c>
      <c r="L19" s="19"/>
      <c r="M19" s="19"/>
      <c r="N19" s="20"/>
      <c r="O19" s="20"/>
    </row>
    <row r="20" spans="1:5" s="1" customFormat="1" ht="24.75" customHeight="1">
      <c r="A20" s="19" t="s">
        <v>37</v>
      </c>
      <c r="B20" s="19"/>
      <c r="C20" s="19"/>
      <c r="D20" s="19"/>
      <c r="E20" s="19"/>
    </row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30.75" customHeight="1"/>
    <row r="30" ht="42" customHeight="1"/>
    <row r="31" ht="51.75" customHeight="1"/>
    <row r="32" ht="27" customHeight="1"/>
    <row r="33" ht="25.5" customHeight="1"/>
  </sheetData>
  <sheetProtection/>
  <autoFilter ref="A4:O21"/>
  <mergeCells count="11">
    <mergeCell ref="A1:B1"/>
    <mergeCell ref="A2:O2"/>
    <mergeCell ref="A3:F3"/>
    <mergeCell ref="A15:F15"/>
    <mergeCell ref="A16:O16"/>
    <mergeCell ref="A17:O17"/>
    <mergeCell ref="A18:E18"/>
    <mergeCell ref="K18:L18"/>
    <mergeCell ref="A19:E19"/>
    <mergeCell ref="K19:L19"/>
    <mergeCell ref="A20:E20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 scale="59"/>
  <rowBreaks count="1" manualBreakCount="1">
    <brk id="20" max="255" man="1"/>
  </rowBreaks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Poly</cp:lastModifiedBy>
  <cp:lastPrinted>2016-10-10T07:02:16Z</cp:lastPrinted>
  <dcterms:created xsi:type="dcterms:W3CDTF">2011-04-26T02:07:47Z</dcterms:created>
  <dcterms:modified xsi:type="dcterms:W3CDTF">2023-01-12T06:44:34Z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220B234ACB1A4AAE8790F8F4C89B5B2A</vt:lpwstr>
  </property>
</Properties>
</file>