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 tabRatio="808"/>
  </bookViews>
  <sheets>
    <sheet name="32号楼 (3205调整表)" sheetId="27" r:id="rId1"/>
    <sheet name="32号楼(原表）" sheetId="26" r:id="rId2"/>
  </sheets>
  <definedNames>
    <definedName name="_xlnm.Print_Area" localSheetId="0">'32号楼 (3205调整表)'!$A$1:$O$18</definedName>
  </definedNames>
  <calcPr calcId="144525"/>
</workbook>
</file>

<file path=xl/sharedStrings.xml><?xml version="1.0" encoding="utf-8"?>
<sst xmlns="http://schemas.openxmlformats.org/spreadsheetml/2006/main" count="156" uniqueCount="48">
  <si>
    <t>附件2</t>
  </si>
  <si>
    <t>清远市新建商品住房销售价格备案表</t>
  </si>
  <si>
    <t>房地产开发企业名称或中介服务机构名称：广东际华园投资发展有限公司</t>
  </si>
  <si>
    <t>项目(楼盘)名称：清远际华园广场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</si>
  <si>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</si>
  <si>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</si>
  <si>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</si>
  <si>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</si>
  <si>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</si>
  <si>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</si>
  <si>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</si>
  <si>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</si>
  <si>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</si>
  <si>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</si>
  <si>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</si>
  <si>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</si>
  <si>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</si>
  <si>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</si>
  <si>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</si>
  <si>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一街32号楼</t>
  </si>
  <si>
    <t>01</t>
  </si>
  <si>
    <t>1-3</t>
  </si>
  <si>
    <t>四房四卫</t>
  </si>
  <si>
    <r>
      <rPr>
        <sz val="11"/>
        <rFont val="宋体"/>
        <charset val="134"/>
      </rPr>
      <t>一层</t>
    </r>
    <r>
      <rPr>
        <sz val="11"/>
        <rFont val="Times New Roman"/>
        <charset val="134"/>
      </rPr>
      <t>3.6</t>
    </r>
    <r>
      <rPr>
        <sz val="11"/>
        <rFont val="宋体"/>
        <charset val="134"/>
      </rPr>
      <t>米    二层3.3米   三层3.3米</t>
    </r>
  </si>
  <si>
    <t>已认购</t>
  </si>
  <si>
    <t>02</t>
  </si>
  <si>
    <t>1-2</t>
  </si>
  <si>
    <t>三房三卫</t>
  </si>
  <si>
    <r>
      <rPr>
        <sz val="11"/>
        <rFont val="宋体"/>
        <charset val="134"/>
      </rPr>
      <t>一层</t>
    </r>
    <r>
      <rPr>
        <sz val="11"/>
        <rFont val="Times New Roman"/>
        <charset val="134"/>
      </rPr>
      <t>3.6</t>
    </r>
    <r>
      <rPr>
        <sz val="11"/>
        <rFont val="宋体"/>
        <charset val="134"/>
      </rPr>
      <t>米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二层</t>
    </r>
    <r>
      <rPr>
        <sz val="11"/>
        <rFont val="Times New Roman"/>
        <charset val="134"/>
      </rPr>
      <t>3.3</t>
    </r>
    <r>
      <rPr>
        <sz val="11"/>
        <rFont val="宋体"/>
        <charset val="134"/>
      </rPr>
      <t>米</t>
    </r>
    <r>
      <rPr>
        <sz val="11"/>
        <rFont val="Times New Roman"/>
        <charset val="134"/>
      </rPr>
      <t xml:space="preserve">   </t>
    </r>
  </si>
  <si>
    <t>03</t>
  </si>
  <si>
    <t>04</t>
  </si>
  <si>
    <t>05</t>
  </si>
  <si>
    <t>未售</t>
  </si>
  <si>
    <t>06</t>
  </si>
  <si>
    <t>07</t>
  </si>
  <si>
    <t>08</t>
  </si>
  <si>
    <t>本楼栋总面积/均价</t>
  </si>
  <si>
    <t>本栋销售合院共8套，销售合院总建筑面积：1410.42㎡，套内面积：1410.42㎡，分摊面积：0㎡，销售均价：12746元/㎡（建筑面积                                              
      0元/㎡（套内建筑面积）。</t>
  </si>
  <si>
    <t>注：
1.销售价格构成包括合理的开发建设成本、费用、税金和利润等；与商品房配套建设的各项基础设施，包括供水、供电、供气、通讯、安全监控系统、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</si>
  <si>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</si>
  <si>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</si>
  <si>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潘文静</t>
  </si>
  <si>
    <t>价格举报投诉电话：12358</t>
  </si>
  <si>
    <t>企业投诉电话：</t>
  </si>
  <si>
    <t>0763-6996888</t>
  </si>
  <si>
    <t>本表一式两份</t>
  </si>
  <si>
    <t xml:space="preserve"> </t>
  </si>
  <si>
    <t>本栋销售合院共8套，销售合院总建筑面积：1410.42㎡，套内面积：1410.42㎡，分摊面积：0㎡，销售均价：12384元/㎡（建筑面积                                              
      0元/㎡（套内建筑面积）。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</si>
</sst>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  <numFmt numFmtId="178" formatCode="0_);[Red]\(0\)"/>
  </numFmts>
  <fonts count="35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theme="1"/>
      <name val="黑体"/>
      <charset val="134"/>
    </font>
    <font>
      <sz val="12"/>
      <name val="Times New Roman"/>
      <charset val="134"/>
    </font>
    <font>
      <sz val="11"/>
      <name val="宋体"/>
      <charset val="134"/>
    </font>
    <font>
      <b/>
      <sz val="11"/>
      <name val="Times New Roman"/>
      <charset val="134"/>
    </font>
    <font>
      <sz val="12"/>
      <color indexed="8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3" fillId="9" borderId="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34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8" fontId="9" fillId="2" borderId="1" xfId="13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38" fontId="6" fillId="2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38" fontId="0" fillId="0" borderId="0" xfId="0" applyNumberForma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left" vertical="center"/>
    </xf>
    <xf numFmtId="0" fontId="7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普通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3232" xfId="50"/>
    <cellStyle name="常规 7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tabSelected="1" topLeftCell="A6" workbookViewId="0">
      <selection activeCell="A1" sqref="A1:O18"/>
    </sheetView>
  </sheetViews>
  <sheetFormatPr defaultColWidth="9" defaultRowHeight="14.25"/>
  <cols>
    <col min="1" max="1" width="3.875" style="1" customWidth="1"/>
    <col min="2" max="2" width="10.75" style="1" customWidth="1"/>
    <col min="3" max="3" width="6.125" style="1" customWidth="1"/>
    <col min="4" max="4" width="6.25" style="1" customWidth="1"/>
    <col min="5" max="5" width="9.75" style="1" customWidth="1"/>
    <col min="6" max="6" width="12.5" style="1" customWidth="1"/>
    <col min="7" max="7" width="8.25" style="1" customWidth="1"/>
    <col min="8" max="8" width="8.625" style="1" customWidth="1"/>
    <col min="9" max="9" width="9.75" style="1" customWidth="1"/>
    <col min="10" max="10" width="9.625" style="1" customWidth="1"/>
    <col min="11" max="11" width="9.375" style="4" customWidth="1"/>
    <col min="12" max="12" width="13.5" style="5" customWidth="1"/>
    <col min="13" max="13" width="7" style="6" customWidth="1"/>
    <col min="14" max="14" width="7.875" style="1" customWidth="1"/>
    <col min="15" max="15" width="12.125" style="1" customWidth="1"/>
    <col min="16" max="16" width="9" style="7"/>
    <col min="17" max="17" width="9" style="8"/>
    <col min="18" max="18" width="10.375" style="1"/>
    <col min="19" max="16384" width="9" style="1"/>
  </cols>
  <sheetData>
    <row r="1" s="1" customFormat="1" ht="18" customHeight="1" spans="1:17">
      <c r="A1" s="9" t="s">
        <v>0</v>
      </c>
      <c r="B1" s="9"/>
      <c r="K1" s="4"/>
      <c r="L1" s="5"/>
      <c r="M1" s="6"/>
      <c r="P1" s="7"/>
      <c r="Q1" s="8"/>
    </row>
    <row r="2" s="1" customFormat="1" ht="30.95" customHeight="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32"/>
      <c r="M2" s="10"/>
      <c r="N2" s="10"/>
      <c r="O2" s="10"/>
      <c r="P2" s="7"/>
      <c r="Q2" s="8"/>
    </row>
    <row r="3" s="1" customFormat="1" ht="24.95" customHeight="1" spans="1:17">
      <c r="A3" s="11" t="s">
        <v>2</v>
      </c>
      <c r="B3" s="11"/>
      <c r="C3" s="11"/>
      <c r="D3" s="11"/>
      <c r="E3" s="11"/>
      <c r="F3" s="11"/>
      <c r="G3" s="12"/>
      <c r="H3" s="12"/>
      <c r="I3" s="12"/>
      <c r="K3" s="4"/>
      <c r="L3" s="5" t="s">
        <v>3</v>
      </c>
      <c r="M3" s="33"/>
      <c r="N3" s="12"/>
      <c r="O3" s="34"/>
      <c r="P3" s="7"/>
      <c r="Q3" s="8"/>
    </row>
    <row r="4" s="1" customFormat="1" ht="57" customHeight="1" spans="1:17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35" t="s">
        <v>13</v>
      </c>
      <c r="K4" s="14" t="s">
        <v>14</v>
      </c>
      <c r="L4" s="36" t="s">
        <v>15</v>
      </c>
      <c r="M4" s="37" t="s">
        <v>16</v>
      </c>
      <c r="N4" s="14" t="s">
        <v>17</v>
      </c>
      <c r="O4" s="13" t="s">
        <v>18</v>
      </c>
      <c r="P4" s="7"/>
      <c r="Q4" s="8"/>
    </row>
    <row r="5" s="1" customFormat="1" ht="45" customHeight="1" spans="1:18">
      <c r="A5" s="15">
        <v>1</v>
      </c>
      <c r="B5" s="16" t="s">
        <v>19</v>
      </c>
      <c r="C5" s="59" t="s">
        <v>20</v>
      </c>
      <c r="D5" s="17" t="s">
        <v>21</v>
      </c>
      <c r="E5" s="18" t="s">
        <v>22</v>
      </c>
      <c r="F5" s="19" t="s">
        <v>23</v>
      </c>
      <c r="G5" s="20">
        <v>186.33</v>
      </c>
      <c r="H5" s="17">
        <v>0</v>
      </c>
      <c r="I5" s="38">
        <v>186.33</v>
      </c>
      <c r="J5" s="20">
        <f t="shared" ref="J5:J12" si="0">L5/G5</f>
        <v>12817.6470588235</v>
      </c>
      <c r="K5" s="20">
        <f t="shared" ref="K5:K12" si="1">ROUND(L5/I5,2)</f>
        <v>12817.65</v>
      </c>
      <c r="L5" s="39">
        <v>2388312.17647059</v>
      </c>
      <c r="M5" s="40"/>
      <c r="N5" s="41" t="s">
        <v>24</v>
      </c>
      <c r="O5" s="41"/>
      <c r="Q5" s="8"/>
      <c r="R5" s="56"/>
    </row>
    <row r="6" s="1" customFormat="1" ht="45" customHeight="1" spans="1:18">
      <c r="A6" s="15">
        <v>2</v>
      </c>
      <c r="B6" s="16" t="s">
        <v>19</v>
      </c>
      <c r="C6" s="59" t="s">
        <v>25</v>
      </c>
      <c r="D6" s="17" t="s">
        <v>26</v>
      </c>
      <c r="E6" s="21" t="s">
        <v>27</v>
      </c>
      <c r="F6" s="19" t="s">
        <v>28</v>
      </c>
      <c r="G6" s="20">
        <v>140.66</v>
      </c>
      <c r="H6" s="17">
        <v>0</v>
      </c>
      <c r="I6" s="38">
        <v>140.66</v>
      </c>
      <c r="J6" s="20">
        <f t="shared" si="0"/>
        <v>12020</v>
      </c>
      <c r="K6" s="20">
        <f t="shared" si="1"/>
        <v>12020</v>
      </c>
      <c r="L6" s="39">
        <v>1690733.2</v>
      </c>
      <c r="M6" s="40"/>
      <c r="N6" s="41" t="s">
        <v>24</v>
      </c>
      <c r="O6" s="41"/>
      <c r="Q6" s="8"/>
      <c r="R6" s="56"/>
    </row>
    <row r="7" s="1" customFormat="1" ht="45" customHeight="1" spans="1:18">
      <c r="A7" s="15">
        <v>3</v>
      </c>
      <c r="B7" s="16" t="s">
        <v>19</v>
      </c>
      <c r="C7" s="59" t="s">
        <v>29</v>
      </c>
      <c r="D7" s="17" t="s">
        <v>26</v>
      </c>
      <c r="E7" s="18" t="s">
        <v>27</v>
      </c>
      <c r="F7" s="19" t="s">
        <v>28</v>
      </c>
      <c r="G7" s="20">
        <v>140.66</v>
      </c>
      <c r="H7" s="17">
        <v>0</v>
      </c>
      <c r="I7" s="38">
        <v>140.66</v>
      </c>
      <c r="J7" s="20">
        <f t="shared" si="0"/>
        <v>11778.8235294118</v>
      </c>
      <c r="K7" s="20">
        <f t="shared" si="1"/>
        <v>11778.82</v>
      </c>
      <c r="L7" s="39">
        <v>1656809.31764706</v>
      </c>
      <c r="M7" s="40"/>
      <c r="N7" s="41" t="s">
        <v>24</v>
      </c>
      <c r="O7" s="41"/>
      <c r="Q7" s="8"/>
      <c r="R7" s="56"/>
    </row>
    <row r="8" s="1" customFormat="1" ht="45" customHeight="1" spans="1:18">
      <c r="A8" s="15">
        <v>4</v>
      </c>
      <c r="B8" s="16" t="s">
        <v>19</v>
      </c>
      <c r="C8" s="59" t="s">
        <v>30</v>
      </c>
      <c r="D8" s="17" t="s">
        <v>21</v>
      </c>
      <c r="E8" s="18" t="s">
        <v>22</v>
      </c>
      <c r="F8" s="19" t="s">
        <v>23</v>
      </c>
      <c r="G8" s="20">
        <v>186.33</v>
      </c>
      <c r="H8" s="17">
        <v>0</v>
      </c>
      <c r="I8" s="38">
        <v>186.33</v>
      </c>
      <c r="J8" s="20">
        <f t="shared" si="0"/>
        <v>12991.7647058824</v>
      </c>
      <c r="K8" s="20">
        <f t="shared" si="1"/>
        <v>12991.76</v>
      </c>
      <c r="L8" s="39">
        <v>2420755.51764706</v>
      </c>
      <c r="M8" s="40"/>
      <c r="N8" s="41" t="s">
        <v>24</v>
      </c>
      <c r="O8" s="41"/>
      <c r="Q8" s="8"/>
      <c r="R8" s="56"/>
    </row>
    <row r="9" s="1" customFormat="1" ht="45" customHeight="1" spans="1:18">
      <c r="A9" s="15">
        <v>5</v>
      </c>
      <c r="B9" s="16" t="s">
        <v>19</v>
      </c>
      <c r="C9" s="59" t="s">
        <v>31</v>
      </c>
      <c r="D9" s="17" t="s">
        <v>21</v>
      </c>
      <c r="E9" s="18" t="s">
        <v>22</v>
      </c>
      <c r="F9" s="19" t="s">
        <v>23</v>
      </c>
      <c r="G9" s="20">
        <v>237.46</v>
      </c>
      <c r="H9" s="17">
        <v>0</v>
      </c>
      <c r="I9" s="38">
        <v>237.46</v>
      </c>
      <c r="J9" s="20">
        <f t="shared" si="0"/>
        <v>14348.7913753895</v>
      </c>
      <c r="K9" s="20">
        <f t="shared" si="1"/>
        <v>14348.79</v>
      </c>
      <c r="L9" s="39">
        <v>3407264</v>
      </c>
      <c r="M9" s="40"/>
      <c r="N9" s="41" t="s">
        <v>32</v>
      </c>
      <c r="O9" s="41"/>
      <c r="Q9" s="8"/>
      <c r="R9" s="56"/>
    </row>
    <row r="10" s="1" customFormat="1" ht="45" customHeight="1" spans="1:18">
      <c r="A10" s="15">
        <v>6</v>
      </c>
      <c r="B10" s="16" t="s">
        <v>19</v>
      </c>
      <c r="C10" s="59" t="s">
        <v>33</v>
      </c>
      <c r="D10" s="17" t="s">
        <v>26</v>
      </c>
      <c r="E10" s="21" t="s">
        <v>27</v>
      </c>
      <c r="F10" s="19" t="s">
        <v>28</v>
      </c>
      <c r="G10" s="20">
        <v>140.76</v>
      </c>
      <c r="H10" s="17">
        <v>0</v>
      </c>
      <c r="I10" s="38">
        <v>140.76</v>
      </c>
      <c r="J10" s="20">
        <f t="shared" si="0"/>
        <v>12589.4117647059</v>
      </c>
      <c r="K10" s="20">
        <f t="shared" si="1"/>
        <v>12589.41</v>
      </c>
      <c r="L10" s="39">
        <v>1772085.6</v>
      </c>
      <c r="M10" s="40"/>
      <c r="N10" s="41" t="s">
        <v>24</v>
      </c>
      <c r="O10" s="41"/>
      <c r="Q10" s="8"/>
      <c r="R10" s="56"/>
    </row>
    <row r="11" s="1" customFormat="1" ht="45" customHeight="1" spans="1:18">
      <c r="A11" s="15">
        <v>7</v>
      </c>
      <c r="B11" s="16" t="s">
        <v>19</v>
      </c>
      <c r="C11" s="59" t="s">
        <v>34</v>
      </c>
      <c r="D11" s="17" t="s">
        <v>26</v>
      </c>
      <c r="E11" s="21" t="s">
        <v>27</v>
      </c>
      <c r="F11" s="19" t="s">
        <v>28</v>
      </c>
      <c r="G11" s="20">
        <v>140.76</v>
      </c>
      <c r="H11" s="17">
        <v>0</v>
      </c>
      <c r="I11" s="38">
        <v>140.76</v>
      </c>
      <c r="J11" s="20">
        <f t="shared" si="0"/>
        <v>12409.4117647059</v>
      </c>
      <c r="K11" s="20">
        <f t="shared" si="1"/>
        <v>12409.41</v>
      </c>
      <c r="L11" s="39">
        <v>1746748.8</v>
      </c>
      <c r="M11" s="40"/>
      <c r="N11" s="41" t="s">
        <v>24</v>
      </c>
      <c r="O11" s="41"/>
      <c r="Q11" s="8"/>
      <c r="R11" s="56"/>
    </row>
    <row r="12" s="1" customFormat="1" ht="45" customHeight="1" spans="1:18">
      <c r="A12" s="15">
        <v>8</v>
      </c>
      <c r="B12" s="16" t="s">
        <v>19</v>
      </c>
      <c r="C12" s="59" t="s">
        <v>35</v>
      </c>
      <c r="D12" s="17" t="s">
        <v>21</v>
      </c>
      <c r="E12" s="18" t="s">
        <v>22</v>
      </c>
      <c r="F12" s="19" t="s">
        <v>23</v>
      </c>
      <c r="G12" s="20">
        <v>237.46</v>
      </c>
      <c r="H12" s="17">
        <v>0</v>
      </c>
      <c r="I12" s="38">
        <v>237.46</v>
      </c>
      <c r="J12" s="20">
        <f t="shared" si="0"/>
        <v>12189.4117647059</v>
      </c>
      <c r="K12" s="20">
        <f t="shared" si="1"/>
        <v>12189.41</v>
      </c>
      <c r="L12" s="39">
        <v>2894497.71764706</v>
      </c>
      <c r="M12" s="40"/>
      <c r="N12" s="41" t="s">
        <v>24</v>
      </c>
      <c r="O12" s="41"/>
      <c r="Q12" s="8"/>
      <c r="R12" s="56"/>
    </row>
    <row r="13" s="2" customFormat="1" ht="24.95" customHeight="1" spans="1:17">
      <c r="A13" s="22" t="s">
        <v>36</v>
      </c>
      <c r="B13" s="23"/>
      <c r="C13" s="23"/>
      <c r="D13" s="23"/>
      <c r="E13" s="23"/>
      <c r="F13" s="24"/>
      <c r="G13" s="25">
        <f>SUM(G5:G12)</f>
        <v>1410.42</v>
      </c>
      <c r="H13" s="25">
        <f t="shared" ref="G13:I13" si="2">SUM(H5:H12)</f>
        <v>0</v>
      </c>
      <c r="I13" s="43">
        <f t="shared" si="2"/>
        <v>1410.42</v>
      </c>
      <c r="J13" s="43">
        <f>ROUND(L13/G13,0)</f>
        <v>12746</v>
      </c>
      <c r="K13" s="25">
        <f>ROUND(L13/I13,0)</f>
        <v>12746</v>
      </c>
      <c r="L13" s="44">
        <f>SUM(L5:L12)</f>
        <v>17977206.3294118</v>
      </c>
      <c r="M13" s="45"/>
      <c r="N13" s="25"/>
      <c r="O13" s="13"/>
      <c r="P13" s="46"/>
      <c r="Q13" s="57"/>
    </row>
    <row r="14" s="1" customFormat="1" ht="39" customHeight="1" spans="1:17">
      <c r="A14" s="26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47"/>
      <c r="M14" s="27"/>
      <c r="N14" s="27"/>
      <c r="O14" s="48"/>
      <c r="P14" s="7"/>
      <c r="Q14" s="8"/>
    </row>
    <row r="15" s="1" customFormat="1" ht="78" customHeight="1" spans="1:17">
      <c r="A15" s="28" t="s">
        <v>38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49"/>
      <c r="M15" s="28"/>
      <c r="N15" s="28"/>
      <c r="O15" s="28"/>
      <c r="P15" s="7"/>
      <c r="Q15" s="8"/>
    </row>
    <row r="16" s="3" customFormat="1" ht="15.95" customHeight="1" spans="1:17">
      <c r="A16" s="29" t="s">
        <v>39</v>
      </c>
      <c r="B16" s="29"/>
      <c r="C16" s="29"/>
      <c r="D16" s="29"/>
      <c r="E16" s="30"/>
      <c r="F16" s="31"/>
      <c r="G16" s="31"/>
      <c r="H16" s="31"/>
      <c r="I16" s="31"/>
      <c r="J16" s="29" t="s">
        <v>40</v>
      </c>
      <c r="K16" s="29"/>
      <c r="L16" s="50"/>
      <c r="M16" s="51" t="s">
        <v>41</v>
      </c>
      <c r="N16" s="51"/>
      <c r="O16" s="31"/>
      <c r="P16" s="52"/>
      <c r="Q16" s="58"/>
    </row>
    <row r="17" s="3" customFormat="1" ht="18.95" customHeight="1" spans="1:17">
      <c r="A17" s="29" t="s">
        <v>42</v>
      </c>
      <c r="B17" s="29"/>
      <c r="C17" s="29"/>
      <c r="D17" s="29"/>
      <c r="E17" s="30"/>
      <c r="F17" s="31"/>
      <c r="G17" s="31"/>
      <c r="H17" s="31"/>
      <c r="I17" s="31"/>
      <c r="J17" s="29" t="s">
        <v>43</v>
      </c>
      <c r="K17" s="29"/>
      <c r="L17" s="50"/>
      <c r="M17" s="51" t="s">
        <v>44</v>
      </c>
      <c r="N17" s="51"/>
      <c r="O17" s="31"/>
      <c r="P17" s="52"/>
      <c r="Q17" s="58"/>
    </row>
    <row r="18" s="3" customFormat="1" ht="18" customHeight="1" spans="1:17">
      <c r="A18" s="29" t="s">
        <v>45</v>
      </c>
      <c r="B18" s="29"/>
      <c r="C18" s="29"/>
      <c r="D18" s="29"/>
      <c r="E18" s="30"/>
      <c r="F18" s="31"/>
      <c r="K18" s="53"/>
      <c r="L18" s="54"/>
      <c r="M18" s="55"/>
      <c r="P18" s="52"/>
      <c r="Q18" s="58"/>
    </row>
    <row r="19" s="1" customFormat="1" spans="3:17">
      <c r="C19" s="1" t="s">
        <v>46</v>
      </c>
      <c r="K19" s="4"/>
      <c r="L19" s="5"/>
      <c r="M19" s="6"/>
      <c r="P19" s="7"/>
      <c r="Q19" s="8"/>
    </row>
  </sheetData>
  <mergeCells count="12">
    <mergeCell ref="A1:B1"/>
    <mergeCell ref="A2:O2"/>
    <mergeCell ref="A13:D13"/>
    <mergeCell ref="A14:O14"/>
    <mergeCell ref="A15:O15"/>
    <mergeCell ref="A16:C16"/>
    <mergeCell ref="J16:L16"/>
    <mergeCell ref="M16:N16"/>
    <mergeCell ref="A17:D17"/>
    <mergeCell ref="J17:L17"/>
    <mergeCell ref="M17:N17"/>
    <mergeCell ref="A18:D18"/>
  </mergeCells>
  <pageMargins left="0.75" right="0.75" top="1" bottom="1" header="0.5" footer="0.5"/>
  <pageSetup paperSize="9" scale="5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workbookViewId="0">
      <selection activeCell="R9" sqref="R9"/>
    </sheetView>
  </sheetViews>
  <sheetFormatPr defaultColWidth="9" defaultRowHeight="14.25"/>
  <cols>
    <col min="1" max="1" width="3.875" style="1" customWidth="1"/>
    <col min="2" max="2" width="10.75" style="1" customWidth="1"/>
    <col min="3" max="3" width="6.125" style="1" customWidth="1"/>
    <col min="4" max="4" width="6.25" style="1" customWidth="1"/>
    <col min="5" max="5" width="9.75" style="1" customWidth="1"/>
    <col min="6" max="6" width="12.5" style="1" customWidth="1"/>
    <col min="7" max="7" width="8.25" style="1" customWidth="1"/>
    <col min="8" max="8" width="8.625" style="1" customWidth="1"/>
    <col min="9" max="9" width="9.75" style="1" customWidth="1"/>
    <col min="10" max="10" width="9.625" style="1" customWidth="1"/>
    <col min="11" max="11" width="9.375" style="4" customWidth="1"/>
    <col min="12" max="12" width="13.5" style="5" customWidth="1"/>
    <col min="13" max="13" width="7" style="6" customWidth="1"/>
    <col min="14" max="14" width="7.875" style="1" customWidth="1"/>
    <col min="15" max="15" width="12.125" style="1" customWidth="1"/>
    <col min="16" max="16" width="9" style="7"/>
    <col min="17" max="17" width="9.375" style="8"/>
    <col min="18" max="18" width="10.375" style="1"/>
    <col min="19" max="16384" width="9" style="1"/>
  </cols>
  <sheetData>
    <row r="1" s="1" customFormat="1" ht="18" customHeight="1" spans="1:17">
      <c r="A1" s="9" t="s">
        <v>0</v>
      </c>
      <c r="B1" s="9"/>
      <c r="K1" s="4"/>
      <c r="L1" s="5"/>
      <c r="M1" s="6"/>
      <c r="P1" s="7"/>
      <c r="Q1" s="8"/>
    </row>
    <row r="2" s="1" customFormat="1" ht="30.95" customHeight="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32"/>
      <c r="M2" s="10"/>
      <c r="N2" s="10"/>
      <c r="O2" s="10"/>
      <c r="P2" s="7"/>
      <c r="Q2" s="8"/>
    </row>
    <row r="3" s="1" customFormat="1" ht="24.95" customHeight="1" spans="1:17">
      <c r="A3" s="11" t="s">
        <v>2</v>
      </c>
      <c r="B3" s="11"/>
      <c r="C3" s="11"/>
      <c r="D3" s="11"/>
      <c r="E3" s="11"/>
      <c r="F3" s="11"/>
      <c r="G3" s="12"/>
      <c r="H3" s="12"/>
      <c r="I3" s="12"/>
      <c r="K3" s="4"/>
      <c r="L3" s="5" t="s">
        <v>3</v>
      </c>
      <c r="M3" s="33"/>
      <c r="N3" s="12"/>
      <c r="O3" s="34"/>
      <c r="P3" s="7"/>
      <c r="Q3" s="8"/>
    </row>
    <row r="4" s="1" customFormat="1" ht="57" customHeight="1" spans="1:17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35" t="s">
        <v>13</v>
      </c>
      <c r="K4" s="14" t="s">
        <v>14</v>
      </c>
      <c r="L4" s="36" t="s">
        <v>15</v>
      </c>
      <c r="M4" s="37" t="s">
        <v>16</v>
      </c>
      <c r="N4" s="14" t="s">
        <v>17</v>
      </c>
      <c r="O4" s="13" t="s">
        <v>18</v>
      </c>
      <c r="P4" s="7"/>
      <c r="Q4" s="8"/>
    </row>
    <row r="5" s="1" customFormat="1" ht="45" customHeight="1" spans="1:18">
      <c r="A5" s="15">
        <v>1</v>
      </c>
      <c r="B5" s="16" t="s">
        <v>19</v>
      </c>
      <c r="C5" s="59" t="s">
        <v>20</v>
      </c>
      <c r="D5" s="17" t="s">
        <v>21</v>
      </c>
      <c r="E5" s="18" t="s">
        <v>22</v>
      </c>
      <c r="F5" s="19" t="s">
        <v>23</v>
      </c>
      <c r="G5" s="20">
        <v>186.33</v>
      </c>
      <c r="H5" s="17">
        <v>0</v>
      </c>
      <c r="I5" s="38">
        <v>186.33</v>
      </c>
      <c r="J5" s="20">
        <f t="shared" ref="J5:J12" si="0">L5/G5</f>
        <v>12817.6470588235</v>
      </c>
      <c r="K5" s="20">
        <f t="shared" ref="K5:K12" si="1">ROUND(L5/I5,2)</f>
        <v>12817.65</v>
      </c>
      <c r="L5" s="39">
        <v>2388312.17647059</v>
      </c>
      <c r="M5" s="40"/>
      <c r="N5" s="41" t="s">
        <v>24</v>
      </c>
      <c r="O5" s="41"/>
      <c r="Q5" s="8"/>
      <c r="R5" s="56"/>
    </row>
    <row r="6" s="1" customFormat="1" ht="45" customHeight="1" spans="1:18">
      <c r="A6" s="15">
        <v>2</v>
      </c>
      <c r="B6" s="16" t="s">
        <v>19</v>
      </c>
      <c r="C6" s="59" t="s">
        <v>25</v>
      </c>
      <c r="D6" s="17" t="s">
        <v>26</v>
      </c>
      <c r="E6" s="21" t="s">
        <v>27</v>
      </c>
      <c r="F6" s="19" t="s">
        <v>28</v>
      </c>
      <c r="G6" s="20">
        <v>140.66</v>
      </c>
      <c r="H6" s="17">
        <v>0</v>
      </c>
      <c r="I6" s="38">
        <v>140.66</v>
      </c>
      <c r="J6" s="20">
        <f t="shared" si="0"/>
        <v>12020</v>
      </c>
      <c r="K6" s="20">
        <f t="shared" si="1"/>
        <v>12020</v>
      </c>
      <c r="L6" s="39">
        <v>1690733.2</v>
      </c>
      <c r="M6" s="40"/>
      <c r="N6" s="41" t="s">
        <v>24</v>
      </c>
      <c r="O6" s="41"/>
      <c r="Q6" s="8"/>
      <c r="R6" s="56"/>
    </row>
    <row r="7" s="1" customFormat="1" ht="45" customHeight="1" spans="1:18">
      <c r="A7" s="15">
        <v>3</v>
      </c>
      <c r="B7" s="16" t="s">
        <v>19</v>
      </c>
      <c r="C7" s="59" t="s">
        <v>29</v>
      </c>
      <c r="D7" s="17" t="s">
        <v>26</v>
      </c>
      <c r="E7" s="18" t="s">
        <v>27</v>
      </c>
      <c r="F7" s="19" t="s">
        <v>28</v>
      </c>
      <c r="G7" s="20">
        <v>140.66</v>
      </c>
      <c r="H7" s="17">
        <v>0</v>
      </c>
      <c r="I7" s="38">
        <v>140.66</v>
      </c>
      <c r="J7" s="20">
        <f t="shared" si="0"/>
        <v>11778.8235294118</v>
      </c>
      <c r="K7" s="20">
        <f t="shared" si="1"/>
        <v>11778.82</v>
      </c>
      <c r="L7" s="39">
        <v>1656809.31764706</v>
      </c>
      <c r="M7" s="40"/>
      <c r="N7" s="41" t="s">
        <v>24</v>
      </c>
      <c r="O7" s="41"/>
      <c r="Q7" s="8"/>
      <c r="R7" s="56"/>
    </row>
    <row r="8" s="1" customFormat="1" ht="45" customHeight="1" spans="1:18">
      <c r="A8" s="15">
        <v>4</v>
      </c>
      <c r="B8" s="16" t="s">
        <v>19</v>
      </c>
      <c r="C8" s="59" t="s">
        <v>30</v>
      </c>
      <c r="D8" s="17" t="s">
        <v>21</v>
      </c>
      <c r="E8" s="18" t="s">
        <v>22</v>
      </c>
      <c r="F8" s="19" t="s">
        <v>23</v>
      </c>
      <c r="G8" s="20">
        <v>186.33</v>
      </c>
      <c r="H8" s="17">
        <v>0</v>
      </c>
      <c r="I8" s="38">
        <v>186.33</v>
      </c>
      <c r="J8" s="20">
        <f t="shared" si="0"/>
        <v>12991.7647058824</v>
      </c>
      <c r="K8" s="20">
        <f t="shared" si="1"/>
        <v>12991.76</v>
      </c>
      <c r="L8" s="39">
        <v>2420755.51764706</v>
      </c>
      <c r="M8" s="40"/>
      <c r="N8" s="41" t="s">
        <v>24</v>
      </c>
      <c r="O8" s="41"/>
      <c r="Q8" s="8"/>
      <c r="R8" s="56"/>
    </row>
    <row r="9" s="1" customFormat="1" ht="45" customHeight="1" spans="1:18">
      <c r="A9" s="15">
        <v>5</v>
      </c>
      <c r="B9" s="16" t="s">
        <v>19</v>
      </c>
      <c r="C9" s="59" t="s">
        <v>31</v>
      </c>
      <c r="D9" s="17" t="s">
        <v>21</v>
      </c>
      <c r="E9" s="18" t="s">
        <v>22</v>
      </c>
      <c r="F9" s="19" t="s">
        <v>23</v>
      </c>
      <c r="G9" s="20">
        <v>237.46</v>
      </c>
      <c r="H9" s="17">
        <v>0</v>
      </c>
      <c r="I9" s="38">
        <v>237.46</v>
      </c>
      <c r="J9" s="20">
        <f t="shared" si="0"/>
        <v>12196.4705882353</v>
      </c>
      <c r="K9" s="20">
        <f t="shared" si="1"/>
        <v>12196.47</v>
      </c>
      <c r="L9" s="39">
        <v>2896173.90588235</v>
      </c>
      <c r="M9" s="40"/>
      <c r="N9" s="42" t="s">
        <v>32</v>
      </c>
      <c r="O9" s="41"/>
      <c r="Q9" s="8">
        <f>L9/0.85</f>
        <v>3407263.41868512</v>
      </c>
      <c r="R9" s="56"/>
    </row>
    <row r="10" s="1" customFormat="1" ht="45" customHeight="1" spans="1:18">
      <c r="A10" s="15">
        <v>6</v>
      </c>
      <c r="B10" s="16" t="s">
        <v>19</v>
      </c>
      <c r="C10" s="59" t="s">
        <v>33</v>
      </c>
      <c r="D10" s="17" t="s">
        <v>26</v>
      </c>
      <c r="E10" s="21" t="s">
        <v>27</v>
      </c>
      <c r="F10" s="19" t="s">
        <v>28</v>
      </c>
      <c r="G10" s="20">
        <v>140.76</v>
      </c>
      <c r="H10" s="17">
        <v>0</v>
      </c>
      <c r="I10" s="38">
        <v>140.76</v>
      </c>
      <c r="J10" s="20">
        <f t="shared" si="0"/>
        <v>12589.4117647059</v>
      </c>
      <c r="K10" s="20">
        <f t="shared" si="1"/>
        <v>12589.41</v>
      </c>
      <c r="L10" s="39">
        <v>1772085.6</v>
      </c>
      <c r="M10" s="40"/>
      <c r="N10" s="41" t="s">
        <v>24</v>
      </c>
      <c r="O10" s="41"/>
      <c r="Q10" s="8"/>
      <c r="R10" s="56"/>
    </row>
    <row r="11" s="1" customFormat="1" ht="45" customHeight="1" spans="1:18">
      <c r="A11" s="15">
        <v>7</v>
      </c>
      <c r="B11" s="16" t="s">
        <v>19</v>
      </c>
      <c r="C11" s="59" t="s">
        <v>34</v>
      </c>
      <c r="D11" s="17" t="s">
        <v>26</v>
      </c>
      <c r="E11" s="21" t="s">
        <v>27</v>
      </c>
      <c r="F11" s="19" t="s">
        <v>28</v>
      </c>
      <c r="G11" s="20">
        <v>140.76</v>
      </c>
      <c r="H11" s="17">
        <v>0</v>
      </c>
      <c r="I11" s="38">
        <v>140.76</v>
      </c>
      <c r="J11" s="20">
        <f t="shared" si="0"/>
        <v>12409.4117647059</v>
      </c>
      <c r="K11" s="20">
        <f t="shared" si="1"/>
        <v>12409.41</v>
      </c>
      <c r="L11" s="39">
        <v>1746748.8</v>
      </c>
      <c r="M11" s="40"/>
      <c r="N11" s="41" t="s">
        <v>24</v>
      </c>
      <c r="O11" s="41"/>
      <c r="Q11" s="8"/>
      <c r="R11" s="56"/>
    </row>
    <row r="12" s="1" customFormat="1" ht="45" customHeight="1" spans="1:18">
      <c r="A12" s="15">
        <v>8</v>
      </c>
      <c r="B12" s="16" t="s">
        <v>19</v>
      </c>
      <c r="C12" s="59" t="s">
        <v>35</v>
      </c>
      <c r="D12" s="17" t="s">
        <v>21</v>
      </c>
      <c r="E12" s="18" t="s">
        <v>22</v>
      </c>
      <c r="F12" s="19" t="s">
        <v>23</v>
      </c>
      <c r="G12" s="20">
        <v>237.46</v>
      </c>
      <c r="H12" s="17">
        <v>0</v>
      </c>
      <c r="I12" s="38">
        <v>237.46</v>
      </c>
      <c r="J12" s="20">
        <f t="shared" si="0"/>
        <v>12189.4117647059</v>
      </c>
      <c r="K12" s="20">
        <f t="shared" si="1"/>
        <v>12189.41</v>
      </c>
      <c r="L12" s="39">
        <v>2894497.71764706</v>
      </c>
      <c r="M12" s="40"/>
      <c r="N12" s="41" t="s">
        <v>24</v>
      </c>
      <c r="O12" s="41"/>
      <c r="Q12" s="8"/>
      <c r="R12" s="56"/>
    </row>
    <row r="13" s="2" customFormat="1" ht="24.95" customHeight="1" spans="1:17">
      <c r="A13" s="22" t="s">
        <v>36</v>
      </c>
      <c r="B13" s="23"/>
      <c r="C13" s="23"/>
      <c r="D13" s="23"/>
      <c r="E13" s="23"/>
      <c r="F13" s="24"/>
      <c r="G13" s="25">
        <f t="shared" ref="G13:I13" si="2">SUM(G5:G12)</f>
        <v>1410.42</v>
      </c>
      <c r="H13" s="25">
        <f t="shared" si="2"/>
        <v>0</v>
      </c>
      <c r="I13" s="43">
        <f t="shared" si="2"/>
        <v>1410.42</v>
      </c>
      <c r="J13" s="43">
        <f>ROUND(L13/G13,0)</f>
        <v>12384</v>
      </c>
      <c r="K13" s="25">
        <f>ROUND(L13/I13,0)</f>
        <v>12384</v>
      </c>
      <c r="L13" s="44">
        <f>SUM(L5:L12)</f>
        <v>17466116.2352941</v>
      </c>
      <c r="M13" s="45"/>
      <c r="N13" s="25"/>
      <c r="O13" s="13"/>
      <c r="P13" s="46"/>
      <c r="Q13" s="57"/>
    </row>
    <row r="14" s="1" customFormat="1" ht="39" customHeight="1" spans="1:17">
      <c r="A14" s="26" t="s">
        <v>47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47"/>
      <c r="M14" s="27"/>
      <c r="N14" s="27"/>
      <c r="O14" s="48"/>
      <c r="P14" s="7"/>
      <c r="Q14" s="8"/>
    </row>
    <row r="15" s="1" customFormat="1" ht="78" customHeight="1" spans="1:17">
      <c r="A15" s="28" t="s">
        <v>38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49"/>
      <c r="M15" s="28"/>
      <c r="N15" s="28"/>
      <c r="O15" s="28"/>
      <c r="P15" s="7"/>
      <c r="Q15" s="8"/>
    </row>
    <row r="16" s="3" customFormat="1" ht="15.95" customHeight="1" spans="1:17">
      <c r="A16" s="29" t="s">
        <v>39</v>
      </c>
      <c r="B16" s="29"/>
      <c r="C16" s="29"/>
      <c r="D16" s="29"/>
      <c r="E16" s="30"/>
      <c r="F16" s="31"/>
      <c r="G16" s="31"/>
      <c r="H16" s="31"/>
      <c r="I16" s="31"/>
      <c r="J16" s="29" t="s">
        <v>40</v>
      </c>
      <c r="K16" s="29"/>
      <c r="L16" s="50"/>
      <c r="M16" s="51" t="s">
        <v>41</v>
      </c>
      <c r="N16" s="51"/>
      <c r="O16" s="31"/>
      <c r="P16" s="52"/>
      <c r="Q16" s="58"/>
    </row>
    <row r="17" s="3" customFormat="1" ht="18.95" customHeight="1" spans="1:17">
      <c r="A17" s="29" t="s">
        <v>42</v>
      </c>
      <c r="B17" s="29"/>
      <c r="C17" s="29"/>
      <c r="D17" s="29"/>
      <c r="E17" s="30"/>
      <c r="F17" s="31"/>
      <c r="G17" s="31"/>
      <c r="H17" s="31"/>
      <c r="I17" s="31"/>
      <c r="J17" s="29" t="s">
        <v>43</v>
      </c>
      <c r="K17" s="29"/>
      <c r="L17" s="50"/>
      <c r="M17" s="51" t="s">
        <v>44</v>
      </c>
      <c r="N17" s="51"/>
      <c r="O17" s="31"/>
      <c r="P17" s="52"/>
      <c r="Q17" s="58"/>
    </row>
    <row r="18" s="3" customFormat="1" ht="18" customHeight="1" spans="1:17">
      <c r="A18" s="29" t="s">
        <v>45</v>
      </c>
      <c r="B18" s="29"/>
      <c r="C18" s="29"/>
      <c r="D18" s="29"/>
      <c r="E18" s="30"/>
      <c r="F18" s="31"/>
      <c r="K18" s="53"/>
      <c r="L18" s="54"/>
      <c r="M18" s="55"/>
      <c r="P18" s="52"/>
      <c r="Q18" s="58"/>
    </row>
    <row r="19" s="1" customFormat="1" spans="3:17">
      <c r="C19" s="1" t="s">
        <v>46</v>
      </c>
      <c r="K19" s="4"/>
      <c r="L19" s="5"/>
      <c r="M19" s="6"/>
      <c r="P19" s="7"/>
      <c r="Q19" s="8"/>
    </row>
  </sheetData>
  <mergeCells count="12">
    <mergeCell ref="A1:B1"/>
    <mergeCell ref="A2:O2"/>
    <mergeCell ref="A13:D13"/>
    <mergeCell ref="A14:O14"/>
    <mergeCell ref="A15:O15"/>
    <mergeCell ref="A16:C16"/>
    <mergeCell ref="J16:L16"/>
    <mergeCell ref="M16:N16"/>
    <mergeCell ref="A17:D17"/>
    <mergeCell ref="J17:L17"/>
    <mergeCell ref="M17:N17"/>
    <mergeCell ref="A18:D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32号楼 (3205调整表)</vt:lpstr>
      <vt:lpstr>32号楼(原表）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潘文静</cp:lastModifiedBy>
  <dcterms:created xsi:type="dcterms:W3CDTF">2011-04-26T02:07:00Z</dcterms:created>
  <cp:lastPrinted>2022-01-11T06:08:00Z</cp:lastPrinted>
  <dcterms:modified xsi:type="dcterms:W3CDTF">2023-05-25T01:34:34Z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508E20C7F7344CAF85A0C3CDF9D8229D</vt:lpwstr>
  </property>
</Properties>
</file>