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300" firstSheet="1" activeTab="2"/>
  </bookViews>
  <sheets>
    <sheet name="北区8座" sheetId="1" state="hidden" r:id="rId1"/>
    <sheet name="北区1座" sheetId="2" r:id="rId2"/>
    <sheet name="北区2座" sheetId="3" r:id="rId3"/>
  </sheets>
  <definedNames/>
  <calcPr fullCalcOnLoad="1"/>
</workbook>
</file>

<file path=xl/sharedStrings.xml><?xml version="1.0" encoding="utf-8"?>
<sst xmlns="http://schemas.openxmlformats.org/spreadsheetml/2006/main" count="679" uniqueCount="50">
  <si>
    <t>附件2</t>
  </si>
  <si>
    <t>清远市新建商品住房销售价格备案表</t>
  </si>
  <si>
    <t>房地产开发企业名称或中介服务机构名称：清远市金海湾豪庭房地产有限公司</t>
  </si>
  <si>
    <t>项目(楼盘)名称：</t>
  </si>
  <si>
    <t>金海湾豪庭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</si>
  <si>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</si>
  <si>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</si>
  <si>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</si>
  <si>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</si>
  <si>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</si>
  <si>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</si>
  <si>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</si>
  <si>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</si>
  <si>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</si>
  <si>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</si>
  <si>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</si>
  <si>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</si>
  <si>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</si>
  <si>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</si>
  <si>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</si>
  <si>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北区8座</t>
  </si>
  <si>
    <t>四房二厅三卫</t>
  </si>
  <si>
    <t>未售</t>
  </si>
  <si>
    <t>总价包含装修2490元/㎡，按照单位建筑面积计算</t>
  </si>
  <si>
    <t>四房二厅四卫</t>
  </si>
  <si>
    <t>三房二厅二卫</t>
  </si>
  <si>
    <t>本楼栋总面积/均价</t>
  </si>
  <si>
    <t>总建筑面积</t>
  </si>
  <si>
    <t>总分摊面积</t>
  </si>
  <si>
    <t>总套内面积</t>
  </si>
  <si>
    <t>江景01均价</t>
  </si>
  <si>
    <t>江景02均价</t>
  </si>
  <si>
    <t>园景03均价</t>
  </si>
  <si>
    <t>园景04均价</t>
  </si>
  <si>
    <t>整栋均价</t>
  </si>
  <si>
    <t>整栋总价</t>
  </si>
  <si>
    <t>面价</t>
  </si>
  <si>
    <t>9.1折</t>
  </si>
  <si>
    <t xml:space="preserve">   本栋销售住宅共92套，销售住宅总建筑面积：13678 ㎡，套内面积：  11458.94㎡，分摊面积：2219.06 ㎡，销售均价：11849 元/㎡（建筑面积）、14143元/㎡（套内建筑面积）。</t>
  </si>
  <si>
    <r>
      <t xml:space="preserve"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.建筑面积=套内建筑面积+分摊的共有建筑面积。</t>
    </r>
  </si>
  <si>
    <t>备案机关：</t>
  </si>
  <si>
    <t>企业物价员：莫敏凤</t>
  </si>
  <si>
    <t>价格举报投诉电话：12358</t>
  </si>
  <si>
    <t>企业投诉电话：0763-3875198</t>
  </si>
  <si>
    <t>本表一式两份</t>
  </si>
  <si>
    <t>北区1座</t>
  </si>
  <si>
    <t>总价包含装修2709元/㎡，按照单位建筑面积计算</t>
  </si>
  <si>
    <t>北区2座</t>
  </si>
  <si>
    <r>
      <t xml:space="preserve">   本栋销售住宅共50套，销售住宅总建筑面积：10539.5 ㎡，套内面积： 8481.75 ㎡，分摊面积：2057.75 ㎡，销售均价：14384</t>
    </r>
    <r>
      <rPr>
        <sz val="12"/>
        <rFont val="宋体"/>
        <family val="0"/>
      </rPr>
      <t xml:space="preserve">元/㎡（建筑面积）、 </t>
    </r>
    <r>
      <rPr>
        <sz val="12"/>
        <rFont val="宋体"/>
        <family val="0"/>
      </rPr>
      <t>17874</t>
    </r>
    <r>
      <rPr>
        <sz val="12"/>
        <rFont val="宋体"/>
        <family val="0"/>
      </rPr>
      <t>元/㎡（套内建筑面积）。</t>
    </r>
  </si>
  <si>
    <r>
      <t xml:space="preserve">   本栋销售住宅共50套，销售住宅总建筑面积： 10539.5㎡，套内面积：8481.75㎡，分摊面积：2057.75 ㎡，销售均价：14384</t>
    </r>
    <r>
      <rPr>
        <sz val="12"/>
        <rFont val="宋体"/>
        <family val="0"/>
      </rPr>
      <t xml:space="preserve">元/㎡（建筑面积）、 </t>
    </r>
    <r>
      <rPr>
        <sz val="12"/>
        <rFont val="宋体"/>
        <family val="0"/>
      </rPr>
      <t>17874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</si>
</sst>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_ "/>
    <numFmt numFmtId="180" formatCode="#,##0_ "/>
    <numFmt numFmtId="181" formatCode="#,##0.00_ "/>
  </numFmts>
  <fonts count="3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3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77" fontId="35" fillId="0" borderId="1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7" fontId="35" fillId="24" borderId="10" xfId="0" applyNumberFormat="1" applyFont="1" applyFill="1" applyBorder="1" applyAlignment="1">
      <alignment horizontal="right" vertical="center" shrinkToFit="1"/>
    </xf>
    <xf numFmtId="178" fontId="1" fillId="24" borderId="10" xfId="0" applyNumberFormat="1" applyFont="1" applyFill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7" fillId="24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25" borderId="10" xfId="0" applyFont="1" applyFill="1" applyBorder="1" applyAlignment="1">
      <alignment vertical="center" wrapText="1"/>
    </xf>
    <xf numFmtId="0" fontId="11" fillId="26" borderId="10" xfId="0" applyFont="1" applyFill="1" applyBorder="1" applyAlignment="1">
      <alignment vertical="center" wrapText="1"/>
    </xf>
    <xf numFmtId="181" fontId="0" fillId="26" borderId="10" xfId="0" applyNumberFormat="1" applyFill="1" applyBorder="1" applyAlignment="1">
      <alignment vertical="center" wrapText="1"/>
    </xf>
    <xf numFmtId="0" fontId="11" fillId="27" borderId="10" xfId="0" applyFont="1" applyFill="1" applyBorder="1" applyAlignment="1">
      <alignment vertical="center" wrapText="1"/>
    </xf>
    <xf numFmtId="0" fontId="0" fillId="27" borderId="10" xfId="0" applyFill="1" applyBorder="1" applyAlignment="1">
      <alignment vertical="center" wrapText="1"/>
    </xf>
    <xf numFmtId="0" fontId="11" fillId="25" borderId="10" xfId="0" applyFont="1" applyFill="1" applyBorder="1" applyAlignment="1">
      <alignment vertical="center" wrapText="1"/>
    </xf>
    <xf numFmtId="0" fontId="11" fillId="28" borderId="0" xfId="0" applyFont="1" applyFill="1" applyBorder="1" applyAlignment="1">
      <alignment vertical="center" wrapText="1"/>
    </xf>
    <xf numFmtId="180" fontId="0" fillId="26" borderId="10" xfId="0" applyNumberFormat="1" applyFill="1" applyBorder="1" applyAlignment="1">
      <alignment vertical="center" wrapText="1"/>
    </xf>
    <xf numFmtId="180" fontId="0" fillId="28" borderId="0" xfId="0" applyNumberFormat="1" applyFill="1" applyBorder="1" applyAlignment="1">
      <alignment vertical="center" wrapText="1"/>
    </xf>
    <xf numFmtId="180" fontId="0" fillId="27" borderId="10" xfId="0" applyNumberForma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</cellXfs>
  <cellStyles count="9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workbookViewId="0" topLeftCell="B95">
      <selection activeCell="P101" sqref="P101"/>
    </sheetView>
  </sheetViews>
  <sheetFormatPr defaultColWidth="8.75390625" defaultRowHeight="14.25"/>
  <cols>
    <col min="1" max="1" width="3.875" style="2" customWidth="1"/>
    <col min="2" max="2" width="9.125" style="2" customWidth="1"/>
    <col min="3" max="3" width="5.25390625" style="2" customWidth="1"/>
    <col min="4" max="4" width="5.125" style="2" customWidth="1"/>
    <col min="5" max="5" width="9.125" style="2" customWidth="1"/>
    <col min="6" max="6" width="5.375" style="2" customWidth="1"/>
    <col min="7" max="7" width="11.25390625" style="2" customWidth="1"/>
    <col min="8" max="8" width="10.50390625" style="2" customWidth="1"/>
    <col min="9" max="9" width="12.25390625" style="2" customWidth="1"/>
    <col min="10" max="10" width="14.25390625" style="2" customWidth="1"/>
    <col min="11" max="11" width="12.00390625" style="2" customWidth="1"/>
    <col min="12" max="12" width="9.125" style="2" customWidth="1"/>
    <col min="13" max="13" width="8.25390625" style="2" customWidth="1"/>
    <col min="14" max="14" width="9.625" style="2" customWidth="1"/>
    <col min="15" max="15" width="14.25390625" style="2" customWidth="1"/>
    <col min="16" max="16" width="9.125" style="2" customWidth="1"/>
    <col min="17" max="17" width="13.75390625" style="2" customWidth="1"/>
    <col min="18" max="18" width="12.75390625" style="2" bestFit="1" customWidth="1"/>
    <col min="19" max="19" width="9.50390625" style="2" bestFit="1" customWidth="1"/>
    <col min="20" max="20" width="13.75390625" style="2" bestFit="1" customWidth="1"/>
    <col min="21" max="32" width="9.00390625" style="2" bestFit="1" customWidth="1"/>
    <col min="33" max="16384" width="8.75390625" style="2" customWidth="1"/>
  </cols>
  <sheetData>
    <row r="1" spans="1:2" ht="18" customHeight="1">
      <c r="A1" s="45" t="s">
        <v>0</v>
      </c>
      <c r="B1" s="45"/>
    </row>
    <row r="2" spans="1:15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6" customHeight="1">
      <c r="A3" s="47" t="s">
        <v>2</v>
      </c>
      <c r="B3" s="47"/>
      <c r="C3" s="47"/>
      <c r="D3" s="47"/>
      <c r="E3" s="47"/>
      <c r="F3" s="47"/>
      <c r="G3" s="47"/>
      <c r="H3" s="47"/>
      <c r="I3" s="12" t="s">
        <v>3</v>
      </c>
      <c r="K3" s="13" t="s">
        <v>4</v>
      </c>
      <c r="M3" s="14"/>
      <c r="N3" s="15"/>
      <c r="O3" s="15"/>
    </row>
    <row r="4" spans="1:15" ht="30" customHeight="1">
      <c r="A4" s="56" t="s">
        <v>5</v>
      </c>
      <c r="B4" s="57" t="s">
        <v>6</v>
      </c>
      <c r="C4" s="57" t="s">
        <v>7</v>
      </c>
      <c r="D4" s="57" t="s">
        <v>8</v>
      </c>
      <c r="E4" s="57" t="s">
        <v>9</v>
      </c>
      <c r="F4" s="57" t="s">
        <v>10</v>
      </c>
      <c r="G4" s="57" t="s">
        <v>11</v>
      </c>
      <c r="H4" s="57" t="s">
        <v>12</v>
      </c>
      <c r="I4" s="58" t="s">
        <v>13</v>
      </c>
      <c r="J4" s="57" t="s">
        <v>14</v>
      </c>
      <c r="K4" s="57" t="s">
        <v>15</v>
      </c>
      <c r="L4" s="58" t="s">
        <v>16</v>
      </c>
      <c r="M4" s="60" t="s">
        <v>17</v>
      </c>
      <c r="N4" s="62" t="s">
        <v>18</v>
      </c>
      <c r="O4" s="56" t="s">
        <v>19</v>
      </c>
    </row>
    <row r="5" spans="1:15" ht="24.75" customHeight="1">
      <c r="A5" s="56"/>
      <c r="B5" s="57"/>
      <c r="C5" s="57"/>
      <c r="D5" s="57"/>
      <c r="E5" s="57"/>
      <c r="F5" s="57"/>
      <c r="G5" s="57"/>
      <c r="H5" s="57"/>
      <c r="I5" s="59"/>
      <c r="J5" s="57"/>
      <c r="K5" s="57"/>
      <c r="L5" s="59"/>
      <c r="M5" s="61"/>
      <c r="N5" s="62"/>
      <c r="O5" s="56"/>
    </row>
    <row r="6" spans="1:17" ht="15.75">
      <c r="A6" s="3">
        <v>1</v>
      </c>
      <c r="B6" s="4" t="s">
        <v>20</v>
      </c>
      <c r="C6" s="5">
        <v>301</v>
      </c>
      <c r="D6" s="4">
        <v>3</v>
      </c>
      <c r="E6" s="6" t="s">
        <v>21</v>
      </c>
      <c r="F6" s="4">
        <v>3</v>
      </c>
      <c r="G6" s="27">
        <v>159.19</v>
      </c>
      <c r="H6" s="8">
        <f aca="true" t="shared" si="0" ref="H6:H63">G6-I6</f>
        <v>25.829999999999984</v>
      </c>
      <c r="I6" s="17">
        <v>133.36</v>
      </c>
      <c r="J6" s="28">
        <f>L6/G6</f>
        <v>11161.291538413217</v>
      </c>
      <c r="K6" s="18">
        <f>L6/I6</f>
        <v>13323.080383923214</v>
      </c>
      <c r="L6" s="29">
        <v>1776766</v>
      </c>
      <c r="M6" s="16"/>
      <c r="N6" s="4" t="s">
        <v>22</v>
      </c>
      <c r="O6" s="63" t="s">
        <v>23</v>
      </c>
      <c r="Q6" s="30"/>
    </row>
    <row r="7" spans="1:17" ht="15.75">
      <c r="A7" s="3">
        <v>2</v>
      </c>
      <c r="B7" s="4" t="s">
        <v>20</v>
      </c>
      <c r="C7" s="5">
        <v>401</v>
      </c>
      <c r="D7" s="4">
        <v>4</v>
      </c>
      <c r="E7" s="6" t="s">
        <v>21</v>
      </c>
      <c r="F7" s="4">
        <v>3</v>
      </c>
      <c r="G7" s="7">
        <v>159.19</v>
      </c>
      <c r="H7" s="8">
        <f t="shared" si="0"/>
        <v>25.829999999999984</v>
      </c>
      <c r="I7" s="17">
        <v>133.36</v>
      </c>
      <c r="J7" s="18">
        <f aca="true" t="shared" si="1" ref="J7:J38">L7/G7</f>
        <v>11397.85162384572</v>
      </c>
      <c r="K7" s="18">
        <f aca="true" t="shared" si="2" ref="K7:K70">L7/I7</f>
        <v>13605.458908218356</v>
      </c>
      <c r="L7" s="19">
        <v>1814424</v>
      </c>
      <c r="M7" s="16"/>
      <c r="N7" s="4" t="s">
        <v>22</v>
      </c>
      <c r="O7" s="63"/>
      <c r="Q7" s="30"/>
    </row>
    <row r="8" spans="1:17" ht="15.75">
      <c r="A8" s="3">
        <v>3</v>
      </c>
      <c r="B8" s="4" t="s">
        <v>20</v>
      </c>
      <c r="C8" s="5">
        <v>501</v>
      </c>
      <c r="D8" s="4">
        <v>5</v>
      </c>
      <c r="E8" s="6" t="s">
        <v>21</v>
      </c>
      <c r="F8" s="4">
        <v>3</v>
      </c>
      <c r="G8" s="7">
        <v>159.19</v>
      </c>
      <c r="H8" s="8">
        <f t="shared" si="0"/>
        <v>25.829999999999984</v>
      </c>
      <c r="I8" s="17">
        <v>133.36</v>
      </c>
      <c r="J8" s="18">
        <f t="shared" si="1"/>
        <v>11634.411709278222</v>
      </c>
      <c r="K8" s="18">
        <f t="shared" si="2"/>
        <v>13887.837432513496</v>
      </c>
      <c r="L8" s="19">
        <v>1852082</v>
      </c>
      <c r="M8" s="16"/>
      <c r="N8" s="4" t="s">
        <v>22</v>
      </c>
      <c r="O8" s="63"/>
      <c r="Q8" s="30"/>
    </row>
    <row r="9" spans="1:17" ht="15.75">
      <c r="A9" s="3">
        <v>4</v>
      </c>
      <c r="B9" s="4" t="s">
        <v>20</v>
      </c>
      <c r="C9" s="5">
        <v>601</v>
      </c>
      <c r="D9" s="4">
        <v>6</v>
      </c>
      <c r="E9" s="6" t="s">
        <v>21</v>
      </c>
      <c r="F9" s="4">
        <v>3</v>
      </c>
      <c r="G9" s="7">
        <v>159.19</v>
      </c>
      <c r="H9" s="8">
        <f t="shared" si="0"/>
        <v>25.829999999999984</v>
      </c>
      <c r="I9" s="17">
        <v>133.36</v>
      </c>
      <c r="J9" s="18">
        <f t="shared" si="1"/>
        <v>11870.965512909102</v>
      </c>
      <c r="K9" s="18">
        <f t="shared" si="2"/>
        <v>14170.208458308336</v>
      </c>
      <c r="L9" s="19">
        <v>1889739</v>
      </c>
      <c r="M9" s="16"/>
      <c r="N9" s="4" t="s">
        <v>22</v>
      </c>
      <c r="O9" s="63"/>
      <c r="Q9" s="30"/>
    </row>
    <row r="10" spans="1:17" ht="16.5" customHeight="1">
      <c r="A10" s="3">
        <v>5</v>
      </c>
      <c r="B10" s="4" t="s">
        <v>20</v>
      </c>
      <c r="C10" s="5">
        <v>701</v>
      </c>
      <c r="D10" s="4">
        <v>7</v>
      </c>
      <c r="E10" s="6" t="s">
        <v>21</v>
      </c>
      <c r="F10" s="4">
        <v>3</v>
      </c>
      <c r="G10" s="7">
        <v>159.19</v>
      </c>
      <c r="H10" s="8">
        <f t="shared" si="0"/>
        <v>25.829999999999984</v>
      </c>
      <c r="I10" s="17">
        <v>133.36</v>
      </c>
      <c r="J10" s="18">
        <f t="shared" si="1"/>
        <v>12107.525598341605</v>
      </c>
      <c r="K10" s="18">
        <f t="shared" si="2"/>
        <v>14452.586982603478</v>
      </c>
      <c r="L10" s="19">
        <v>1927397</v>
      </c>
      <c r="M10" s="16"/>
      <c r="N10" s="4" t="s">
        <v>22</v>
      </c>
      <c r="O10" s="63"/>
      <c r="Q10" s="30"/>
    </row>
    <row r="11" spans="1:17" ht="15.75">
      <c r="A11" s="3">
        <v>6</v>
      </c>
      <c r="B11" s="4" t="s">
        <v>20</v>
      </c>
      <c r="C11" s="5">
        <v>801</v>
      </c>
      <c r="D11" s="4">
        <v>8</v>
      </c>
      <c r="E11" s="6" t="s">
        <v>21</v>
      </c>
      <c r="F11" s="4">
        <v>3</v>
      </c>
      <c r="G11" s="7">
        <v>159.19</v>
      </c>
      <c r="H11" s="8">
        <f t="shared" si="0"/>
        <v>25.829999999999984</v>
      </c>
      <c r="I11" s="17">
        <v>133.36</v>
      </c>
      <c r="J11" s="18">
        <f t="shared" si="1"/>
        <v>12344.085683774107</v>
      </c>
      <c r="K11" s="18">
        <f t="shared" si="2"/>
        <v>14734.96550689862</v>
      </c>
      <c r="L11" s="19">
        <v>1965055</v>
      </c>
      <c r="M11" s="16"/>
      <c r="N11" s="4" t="s">
        <v>22</v>
      </c>
      <c r="O11" s="63"/>
      <c r="Q11" s="30"/>
    </row>
    <row r="12" spans="1:17" ht="15.75">
      <c r="A12" s="3">
        <v>7</v>
      </c>
      <c r="B12" s="4" t="s">
        <v>20</v>
      </c>
      <c r="C12" s="5">
        <v>901</v>
      </c>
      <c r="D12" s="4">
        <v>9</v>
      </c>
      <c r="E12" s="6" t="s">
        <v>21</v>
      </c>
      <c r="F12" s="4">
        <v>3</v>
      </c>
      <c r="G12" s="7">
        <v>159.19</v>
      </c>
      <c r="H12" s="8">
        <f t="shared" si="0"/>
        <v>25.829999999999984</v>
      </c>
      <c r="I12" s="17">
        <v>133.36</v>
      </c>
      <c r="J12" s="18">
        <f t="shared" si="1"/>
        <v>12580.645769206609</v>
      </c>
      <c r="K12" s="18">
        <f t="shared" si="2"/>
        <v>15017.34403119376</v>
      </c>
      <c r="L12" s="19">
        <v>2002713</v>
      </c>
      <c r="M12" s="16"/>
      <c r="N12" s="4" t="s">
        <v>22</v>
      </c>
      <c r="O12" s="63"/>
      <c r="Q12" s="30"/>
    </row>
    <row r="13" spans="1:17" ht="15.75">
      <c r="A13" s="3">
        <v>8</v>
      </c>
      <c r="B13" s="4" t="s">
        <v>20</v>
      </c>
      <c r="C13" s="5">
        <v>1001</v>
      </c>
      <c r="D13" s="4">
        <v>10</v>
      </c>
      <c r="E13" s="6" t="s">
        <v>21</v>
      </c>
      <c r="F13" s="4">
        <v>3</v>
      </c>
      <c r="G13" s="7">
        <v>159.19</v>
      </c>
      <c r="H13" s="8">
        <f t="shared" si="0"/>
        <v>25.829999999999984</v>
      </c>
      <c r="I13" s="17">
        <v>133.36</v>
      </c>
      <c r="J13" s="18">
        <f t="shared" si="1"/>
        <v>12817.20585463911</v>
      </c>
      <c r="K13" s="18">
        <f t="shared" si="2"/>
        <v>15299.722555488901</v>
      </c>
      <c r="L13" s="19">
        <v>2040371</v>
      </c>
      <c r="M13" s="16"/>
      <c r="N13" s="4" t="s">
        <v>22</v>
      </c>
      <c r="O13" s="63"/>
      <c r="Q13" s="30"/>
    </row>
    <row r="14" spans="1:17" ht="15.75">
      <c r="A14" s="3">
        <v>9</v>
      </c>
      <c r="B14" s="4" t="s">
        <v>20</v>
      </c>
      <c r="C14" s="5">
        <v>1101</v>
      </c>
      <c r="D14" s="4">
        <v>11</v>
      </c>
      <c r="E14" s="6" t="s">
        <v>21</v>
      </c>
      <c r="F14" s="4">
        <v>3</v>
      </c>
      <c r="G14" s="7">
        <v>159.19</v>
      </c>
      <c r="H14" s="8">
        <f t="shared" si="0"/>
        <v>25.829999999999984</v>
      </c>
      <c r="I14" s="17">
        <v>133.36</v>
      </c>
      <c r="J14" s="18">
        <f t="shared" si="1"/>
        <v>13053.765940071613</v>
      </c>
      <c r="K14" s="18">
        <f t="shared" si="2"/>
        <v>15582.10107978404</v>
      </c>
      <c r="L14" s="19">
        <v>2078029</v>
      </c>
      <c r="M14" s="16"/>
      <c r="N14" s="4" t="s">
        <v>22</v>
      </c>
      <c r="O14" s="63"/>
      <c r="Q14" s="30"/>
    </row>
    <row r="15" spans="1:17" ht="15.75">
      <c r="A15" s="3">
        <v>10</v>
      </c>
      <c r="B15" s="4" t="s">
        <v>20</v>
      </c>
      <c r="C15" s="5">
        <v>1201</v>
      </c>
      <c r="D15" s="4">
        <v>12</v>
      </c>
      <c r="E15" s="6" t="s">
        <v>21</v>
      </c>
      <c r="F15" s="4">
        <v>3</v>
      </c>
      <c r="G15" s="7">
        <v>159.19</v>
      </c>
      <c r="H15" s="8">
        <f t="shared" si="0"/>
        <v>25.829999999999984</v>
      </c>
      <c r="I15" s="17">
        <v>133.36</v>
      </c>
      <c r="J15" s="18">
        <f t="shared" si="1"/>
        <v>13290.319743702494</v>
      </c>
      <c r="K15" s="18">
        <f t="shared" si="2"/>
        <v>15864.472105578883</v>
      </c>
      <c r="L15" s="19">
        <v>2115686</v>
      </c>
      <c r="M15" s="16"/>
      <c r="N15" s="4" t="s">
        <v>22</v>
      </c>
      <c r="O15" s="63"/>
      <c r="Q15" s="30"/>
    </row>
    <row r="16" spans="1:17" ht="15.75">
      <c r="A16" s="3">
        <v>11</v>
      </c>
      <c r="B16" s="4" t="s">
        <v>20</v>
      </c>
      <c r="C16" s="5">
        <v>1301</v>
      </c>
      <c r="D16" s="4">
        <v>13</v>
      </c>
      <c r="E16" s="6" t="s">
        <v>21</v>
      </c>
      <c r="F16" s="4">
        <v>3</v>
      </c>
      <c r="G16" s="7">
        <v>159.19</v>
      </c>
      <c r="H16" s="8">
        <f t="shared" si="0"/>
        <v>25.829999999999984</v>
      </c>
      <c r="I16" s="17">
        <v>133.36</v>
      </c>
      <c r="J16" s="18">
        <f t="shared" si="1"/>
        <v>13526.879829134996</v>
      </c>
      <c r="K16" s="18">
        <f t="shared" si="2"/>
        <v>16146.850629874023</v>
      </c>
      <c r="L16" s="19">
        <v>2153344</v>
      </c>
      <c r="M16" s="16"/>
      <c r="N16" s="4" t="s">
        <v>22</v>
      </c>
      <c r="O16" s="63"/>
      <c r="Q16" s="30"/>
    </row>
    <row r="17" spans="1:17" ht="15.75">
      <c r="A17" s="3">
        <v>12</v>
      </c>
      <c r="B17" s="4" t="s">
        <v>20</v>
      </c>
      <c r="C17" s="5">
        <v>1401</v>
      </c>
      <c r="D17" s="4">
        <v>14</v>
      </c>
      <c r="E17" s="6" t="s">
        <v>21</v>
      </c>
      <c r="F17" s="4">
        <v>3</v>
      </c>
      <c r="G17" s="7">
        <v>159.19</v>
      </c>
      <c r="H17" s="8">
        <f t="shared" si="0"/>
        <v>25.829999999999984</v>
      </c>
      <c r="I17" s="17">
        <v>133.36</v>
      </c>
      <c r="J17" s="18">
        <f t="shared" si="1"/>
        <v>13763.439914567498</v>
      </c>
      <c r="K17" s="18">
        <f t="shared" si="2"/>
        <v>16429.229154169163</v>
      </c>
      <c r="L17" s="19">
        <v>2191002</v>
      </c>
      <c r="M17" s="16"/>
      <c r="N17" s="4" t="s">
        <v>22</v>
      </c>
      <c r="O17" s="63"/>
      <c r="Q17" s="30"/>
    </row>
    <row r="18" spans="1:17" ht="15.75">
      <c r="A18" s="3">
        <v>13</v>
      </c>
      <c r="B18" s="4" t="s">
        <v>20</v>
      </c>
      <c r="C18" s="5">
        <v>1501</v>
      </c>
      <c r="D18" s="4">
        <v>15</v>
      </c>
      <c r="E18" s="6" t="s">
        <v>21</v>
      </c>
      <c r="F18" s="4">
        <v>3</v>
      </c>
      <c r="G18" s="7">
        <v>159.19</v>
      </c>
      <c r="H18" s="8">
        <f t="shared" si="0"/>
        <v>25.829999999999984</v>
      </c>
      <c r="I18" s="17">
        <v>133.36</v>
      </c>
      <c r="J18" s="18">
        <f t="shared" si="1"/>
        <v>14000</v>
      </c>
      <c r="K18" s="18">
        <f t="shared" si="2"/>
        <v>16711.607678464305</v>
      </c>
      <c r="L18" s="19">
        <v>2228660</v>
      </c>
      <c r="M18" s="16"/>
      <c r="N18" s="4" t="s">
        <v>22</v>
      </c>
      <c r="O18" s="63"/>
      <c r="Q18" s="30"/>
    </row>
    <row r="19" spans="1:17" ht="15.75">
      <c r="A19" s="3">
        <v>14</v>
      </c>
      <c r="B19" s="4" t="s">
        <v>20</v>
      </c>
      <c r="C19" s="5">
        <v>1601</v>
      </c>
      <c r="D19" s="4">
        <v>16</v>
      </c>
      <c r="E19" s="6" t="s">
        <v>21</v>
      </c>
      <c r="F19" s="4">
        <v>3</v>
      </c>
      <c r="G19" s="7">
        <v>159.19</v>
      </c>
      <c r="H19" s="8">
        <f t="shared" si="0"/>
        <v>25.829999999999984</v>
      </c>
      <c r="I19" s="17">
        <v>133.36</v>
      </c>
      <c r="J19" s="18">
        <f t="shared" si="1"/>
        <v>14236.560085432502</v>
      </c>
      <c r="K19" s="18">
        <f t="shared" si="2"/>
        <v>16993.986202759446</v>
      </c>
      <c r="L19" s="19">
        <v>2266318</v>
      </c>
      <c r="M19" s="16"/>
      <c r="N19" s="4" t="s">
        <v>22</v>
      </c>
      <c r="O19" s="63"/>
      <c r="Q19" s="30"/>
    </row>
    <row r="20" spans="1:17" ht="15.75">
      <c r="A20" s="3">
        <v>15</v>
      </c>
      <c r="B20" s="4" t="s">
        <v>20</v>
      </c>
      <c r="C20" s="5">
        <v>1701</v>
      </c>
      <c r="D20" s="4">
        <v>17</v>
      </c>
      <c r="E20" s="6" t="s">
        <v>21</v>
      </c>
      <c r="F20" s="4">
        <v>3</v>
      </c>
      <c r="G20" s="7">
        <v>159.19</v>
      </c>
      <c r="H20" s="8">
        <f t="shared" si="0"/>
        <v>25.829999999999984</v>
      </c>
      <c r="I20" s="17">
        <v>133.36</v>
      </c>
      <c r="J20" s="18">
        <f t="shared" si="1"/>
        <v>14473.120170865004</v>
      </c>
      <c r="K20" s="18">
        <f t="shared" si="2"/>
        <v>17276.364727054588</v>
      </c>
      <c r="L20" s="19">
        <v>2303976</v>
      </c>
      <c r="M20" s="16"/>
      <c r="N20" s="4" t="s">
        <v>22</v>
      </c>
      <c r="O20" s="63"/>
      <c r="Q20" s="30"/>
    </row>
    <row r="21" spans="1:17" ht="15.75">
      <c r="A21" s="3">
        <v>16</v>
      </c>
      <c r="B21" s="4" t="s">
        <v>20</v>
      </c>
      <c r="C21" s="5">
        <f>C20+100</f>
        <v>1801</v>
      </c>
      <c r="D21" s="4">
        <v>18</v>
      </c>
      <c r="E21" s="6" t="s">
        <v>21</v>
      </c>
      <c r="F21" s="4">
        <v>3</v>
      </c>
      <c r="G21" s="7">
        <v>159.19</v>
      </c>
      <c r="H21" s="8">
        <f t="shared" si="0"/>
        <v>25.829999999999984</v>
      </c>
      <c r="I21" s="17">
        <v>133.36</v>
      </c>
      <c r="J21" s="18">
        <f t="shared" si="1"/>
        <v>14709.680256297506</v>
      </c>
      <c r="K21" s="18">
        <f t="shared" si="2"/>
        <v>17558.74325134973</v>
      </c>
      <c r="L21" s="19">
        <v>2341634</v>
      </c>
      <c r="M21" s="16"/>
      <c r="N21" s="4" t="s">
        <v>22</v>
      </c>
      <c r="O21" s="63"/>
      <c r="Q21" s="30"/>
    </row>
    <row r="22" spans="1:17" ht="15.75">
      <c r="A22" s="3">
        <v>17</v>
      </c>
      <c r="B22" s="4" t="s">
        <v>20</v>
      </c>
      <c r="C22" s="5">
        <f aca="true" t="shared" si="3" ref="C22:C28">C21+100</f>
        <v>1901</v>
      </c>
      <c r="D22" s="4">
        <v>19</v>
      </c>
      <c r="E22" s="6" t="s">
        <v>21</v>
      </c>
      <c r="F22" s="4">
        <v>3</v>
      </c>
      <c r="G22" s="7">
        <v>159.19</v>
      </c>
      <c r="H22" s="8">
        <f t="shared" si="0"/>
        <v>25.829999999999984</v>
      </c>
      <c r="I22" s="17">
        <v>133.36</v>
      </c>
      <c r="J22" s="18">
        <f t="shared" si="1"/>
        <v>14946.234059928387</v>
      </c>
      <c r="K22" s="18">
        <f t="shared" si="2"/>
        <v>17841.11427714457</v>
      </c>
      <c r="L22" s="19">
        <v>2379291</v>
      </c>
      <c r="M22" s="16"/>
      <c r="N22" s="4" t="s">
        <v>22</v>
      </c>
      <c r="O22" s="63"/>
      <c r="Q22" s="30"/>
    </row>
    <row r="23" spans="1:17" ht="15.75">
      <c r="A23" s="3">
        <v>18</v>
      </c>
      <c r="B23" s="4" t="s">
        <v>20</v>
      </c>
      <c r="C23" s="5">
        <f t="shared" si="3"/>
        <v>2001</v>
      </c>
      <c r="D23" s="4">
        <v>20</v>
      </c>
      <c r="E23" s="6" t="s">
        <v>21</v>
      </c>
      <c r="F23" s="4">
        <v>3</v>
      </c>
      <c r="G23" s="7">
        <v>159.19</v>
      </c>
      <c r="H23" s="8">
        <f t="shared" si="0"/>
        <v>25.829999999999984</v>
      </c>
      <c r="I23" s="17">
        <v>133.36</v>
      </c>
      <c r="J23" s="18">
        <f t="shared" si="1"/>
        <v>15182.79414536089</v>
      </c>
      <c r="K23" s="18">
        <f t="shared" si="2"/>
        <v>18123.492801439712</v>
      </c>
      <c r="L23" s="19">
        <v>2416949</v>
      </c>
      <c r="M23" s="16"/>
      <c r="N23" s="4" t="s">
        <v>22</v>
      </c>
      <c r="O23" s="63"/>
      <c r="Q23" s="30"/>
    </row>
    <row r="24" spans="1:17" ht="15.75">
      <c r="A24" s="3">
        <v>19</v>
      </c>
      <c r="B24" s="4" t="s">
        <v>20</v>
      </c>
      <c r="C24" s="5">
        <f t="shared" si="3"/>
        <v>2101</v>
      </c>
      <c r="D24" s="4">
        <v>21</v>
      </c>
      <c r="E24" s="6" t="s">
        <v>21</v>
      </c>
      <c r="F24" s="4">
        <v>3</v>
      </c>
      <c r="G24" s="7">
        <v>159.19</v>
      </c>
      <c r="H24" s="8">
        <f t="shared" si="0"/>
        <v>25.829999999999984</v>
      </c>
      <c r="I24" s="17">
        <v>133.36</v>
      </c>
      <c r="J24" s="18">
        <f t="shared" si="1"/>
        <v>15419.354230793391</v>
      </c>
      <c r="K24" s="18">
        <f t="shared" si="2"/>
        <v>18405.87132573485</v>
      </c>
      <c r="L24" s="19">
        <v>2454607</v>
      </c>
      <c r="M24" s="16"/>
      <c r="N24" s="4" t="s">
        <v>22</v>
      </c>
      <c r="O24" s="63"/>
      <c r="Q24" s="30"/>
    </row>
    <row r="25" spans="1:17" ht="15.75">
      <c r="A25" s="3">
        <v>20</v>
      </c>
      <c r="B25" s="4" t="s">
        <v>20</v>
      </c>
      <c r="C25" s="5">
        <f t="shared" si="3"/>
        <v>2201</v>
      </c>
      <c r="D25" s="4">
        <v>22</v>
      </c>
      <c r="E25" s="6" t="s">
        <v>21</v>
      </c>
      <c r="F25" s="4">
        <v>3</v>
      </c>
      <c r="G25" s="7">
        <v>159.19</v>
      </c>
      <c r="H25" s="8">
        <f t="shared" si="0"/>
        <v>25.829999999999984</v>
      </c>
      <c r="I25" s="17">
        <v>133.36</v>
      </c>
      <c r="J25" s="18">
        <f t="shared" si="1"/>
        <v>15655.914316225893</v>
      </c>
      <c r="K25" s="18">
        <f t="shared" si="2"/>
        <v>18688.24985002999</v>
      </c>
      <c r="L25" s="19">
        <v>2492265</v>
      </c>
      <c r="M25" s="16"/>
      <c r="N25" s="4" t="s">
        <v>22</v>
      </c>
      <c r="O25" s="63"/>
      <c r="Q25" s="30"/>
    </row>
    <row r="26" spans="1:17" ht="15.75">
      <c r="A26" s="3">
        <v>21</v>
      </c>
      <c r="B26" s="4" t="s">
        <v>20</v>
      </c>
      <c r="C26" s="5">
        <f t="shared" si="3"/>
        <v>2301</v>
      </c>
      <c r="D26" s="4">
        <v>23</v>
      </c>
      <c r="E26" s="6" t="s">
        <v>21</v>
      </c>
      <c r="F26" s="4">
        <v>3</v>
      </c>
      <c r="G26" s="7">
        <v>159.19</v>
      </c>
      <c r="H26" s="8">
        <f t="shared" si="0"/>
        <v>25.829999999999984</v>
      </c>
      <c r="I26" s="17">
        <v>133.36</v>
      </c>
      <c r="J26" s="18">
        <f t="shared" si="1"/>
        <v>15892.474401658395</v>
      </c>
      <c r="K26" s="18">
        <f t="shared" si="2"/>
        <v>18970.628374325133</v>
      </c>
      <c r="L26" s="19">
        <v>2529923</v>
      </c>
      <c r="M26" s="16"/>
      <c r="N26" s="4" t="s">
        <v>22</v>
      </c>
      <c r="O26" s="63"/>
      <c r="Q26" s="30"/>
    </row>
    <row r="27" spans="1:17" ht="15.75">
      <c r="A27" s="3">
        <v>22</v>
      </c>
      <c r="B27" s="4" t="s">
        <v>20</v>
      </c>
      <c r="C27" s="5">
        <f t="shared" si="3"/>
        <v>2401</v>
      </c>
      <c r="D27" s="4">
        <v>24</v>
      </c>
      <c r="E27" s="6" t="s">
        <v>21</v>
      </c>
      <c r="F27" s="4">
        <v>3</v>
      </c>
      <c r="G27" s="7">
        <v>159.19</v>
      </c>
      <c r="H27" s="8">
        <f t="shared" si="0"/>
        <v>25.829999999999984</v>
      </c>
      <c r="I27" s="17">
        <v>133.36</v>
      </c>
      <c r="J27" s="18">
        <f t="shared" si="1"/>
        <v>16129.034487090898</v>
      </c>
      <c r="K27" s="18">
        <f t="shared" si="2"/>
        <v>19253.006898620275</v>
      </c>
      <c r="L27" s="19">
        <v>2567581</v>
      </c>
      <c r="M27" s="16"/>
      <c r="N27" s="4" t="s">
        <v>22</v>
      </c>
      <c r="O27" s="63"/>
      <c r="Q27" s="30"/>
    </row>
    <row r="28" spans="1:19" ht="15.75">
      <c r="A28" s="3">
        <v>23</v>
      </c>
      <c r="B28" s="4" t="s">
        <v>20</v>
      </c>
      <c r="C28" s="5">
        <f t="shared" si="3"/>
        <v>2501</v>
      </c>
      <c r="D28" s="4">
        <v>25</v>
      </c>
      <c r="E28" s="6" t="s">
        <v>21</v>
      </c>
      <c r="F28" s="4">
        <v>3</v>
      </c>
      <c r="G28" s="7">
        <v>167.83</v>
      </c>
      <c r="H28" s="8">
        <f t="shared" si="0"/>
        <v>27.230000000000018</v>
      </c>
      <c r="I28" s="17">
        <v>140.6</v>
      </c>
      <c r="J28" s="18">
        <f t="shared" si="1"/>
        <v>16365.590180539832</v>
      </c>
      <c r="K28" s="18">
        <f t="shared" si="2"/>
        <v>19535.113798008537</v>
      </c>
      <c r="L28" s="19">
        <v>2746637</v>
      </c>
      <c r="M28" s="16"/>
      <c r="N28" s="4" t="s">
        <v>22</v>
      </c>
      <c r="O28" s="63"/>
      <c r="Q28" s="30">
        <f>SUM(G6:G28)</f>
        <v>3670.0100000000007</v>
      </c>
      <c r="R28" s="31">
        <f>S28/Q28</f>
        <v>13769.567112896148</v>
      </c>
      <c r="S28" s="2">
        <f>SUM(L6:L28)</f>
        <v>50534449</v>
      </c>
    </row>
    <row r="29" spans="1:17" ht="15.75">
      <c r="A29" s="3">
        <v>24</v>
      </c>
      <c r="B29" s="4" t="s">
        <v>20</v>
      </c>
      <c r="C29" s="5">
        <v>302</v>
      </c>
      <c r="D29" s="4">
        <v>3</v>
      </c>
      <c r="E29" s="6" t="s">
        <v>24</v>
      </c>
      <c r="F29" s="4">
        <v>3</v>
      </c>
      <c r="G29" s="27">
        <v>182.15</v>
      </c>
      <c r="H29" s="8">
        <f t="shared" si="0"/>
        <v>29.55000000000001</v>
      </c>
      <c r="I29" s="17">
        <v>152.6</v>
      </c>
      <c r="J29" s="28">
        <f t="shared" si="1"/>
        <v>10946.236618171835</v>
      </c>
      <c r="K29" s="18">
        <f t="shared" si="2"/>
        <v>13065.904325032767</v>
      </c>
      <c r="L29" s="29">
        <v>1993857</v>
      </c>
      <c r="M29" s="16"/>
      <c r="N29" s="4" t="s">
        <v>22</v>
      </c>
      <c r="O29" s="63" t="s">
        <v>23</v>
      </c>
      <c r="Q29" s="30"/>
    </row>
    <row r="30" spans="1:17" ht="15.75">
      <c r="A30" s="3">
        <v>25</v>
      </c>
      <c r="B30" s="4" t="s">
        <v>20</v>
      </c>
      <c r="C30" s="5">
        <f aca="true" t="shared" si="4" ref="C30:C51">C29+100</f>
        <v>402</v>
      </c>
      <c r="D30" s="4">
        <v>4</v>
      </c>
      <c r="E30" s="6" t="s">
        <v>24</v>
      </c>
      <c r="F30" s="4">
        <v>3</v>
      </c>
      <c r="G30" s="7">
        <v>182.15</v>
      </c>
      <c r="H30" s="8">
        <f t="shared" si="0"/>
        <v>29.55000000000001</v>
      </c>
      <c r="I30" s="17">
        <v>152.6</v>
      </c>
      <c r="J30" s="18">
        <f t="shared" si="1"/>
        <v>11182.794400219598</v>
      </c>
      <c r="K30" s="18">
        <f t="shared" si="2"/>
        <v>13348.26998689384</v>
      </c>
      <c r="L30" s="19">
        <v>2036946</v>
      </c>
      <c r="M30" s="16"/>
      <c r="N30" s="4" t="s">
        <v>22</v>
      </c>
      <c r="O30" s="63"/>
      <c r="Q30" s="30"/>
    </row>
    <row r="31" spans="1:17" ht="15.75">
      <c r="A31" s="3">
        <v>26</v>
      </c>
      <c r="B31" s="4" t="s">
        <v>20</v>
      </c>
      <c r="C31" s="5">
        <f t="shared" si="4"/>
        <v>502</v>
      </c>
      <c r="D31" s="4">
        <v>5</v>
      </c>
      <c r="E31" s="6" t="s">
        <v>24</v>
      </c>
      <c r="F31" s="4">
        <v>3</v>
      </c>
      <c r="G31" s="7">
        <v>182.15</v>
      </c>
      <c r="H31" s="8">
        <f t="shared" si="0"/>
        <v>29.55000000000001</v>
      </c>
      <c r="I31" s="17">
        <v>152.6</v>
      </c>
      <c r="J31" s="18">
        <f t="shared" si="1"/>
        <v>11419.352182267361</v>
      </c>
      <c r="K31" s="18">
        <f t="shared" si="2"/>
        <v>13630.635648754915</v>
      </c>
      <c r="L31" s="19">
        <v>2080035</v>
      </c>
      <c r="M31" s="16"/>
      <c r="N31" s="4" t="s">
        <v>22</v>
      </c>
      <c r="O31" s="63"/>
      <c r="Q31" s="30"/>
    </row>
    <row r="32" spans="1:17" ht="15.75">
      <c r="A32" s="3">
        <v>27</v>
      </c>
      <c r="B32" s="4" t="s">
        <v>20</v>
      </c>
      <c r="C32" s="5">
        <f t="shared" si="4"/>
        <v>602</v>
      </c>
      <c r="D32" s="4">
        <v>6</v>
      </c>
      <c r="E32" s="6" t="s">
        <v>24</v>
      </c>
      <c r="F32" s="4">
        <v>3</v>
      </c>
      <c r="G32" s="7">
        <v>182.15</v>
      </c>
      <c r="H32" s="8">
        <f t="shared" si="0"/>
        <v>29.55000000000001</v>
      </c>
      <c r="I32" s="17">
        <v>152.6</v>
      </c>
      <c r="J32" s="18">
        <f t="shared" si="1"/>
        <v>11655.91545429591</v>
      </c>
      <c r="K32" s="18">
        <f t="shared" si="2"/>
        <v>13913.007863695937</v>
      </c>
      <c r="L32" s="19">
        <v>2123125</v>
      </c>
      <c r="M32" s="16"/>
      <c r="N32" s="4" t="s">
        <v>22</v>
      </c>
      <c r="O32" s="63"/>
      <c r="Q32" s="30"/>
    </row>
    <row r="33" spans="1:17" ht="15.75">
      <c r="A33" s="3">
        <v>28</v>
      </c>
      <c r="B33" s="4" t="s">
        <v>20</v>
      </c>
      <c r="C33" s="5">
        <f t="shared" si="4"/>
        <v>702</v>
      </c>
      <c r="D33" s="4">
        <v>7</v>
      </c>
      <c r="E33" s="6" t="s">
        <v>24</v>
      </c>
      <c r="F33" s="4">
        <v>3</v>
      </c>
      <c r="G33" s="7">
        <v>182.15</v>
      </c>
      <c r="H33" s="8">
        <f t="shared" si="0"/>
        <v>29.55000000000001</v>
      </c>
      <c r="I33" s="17">
        <v>152.6</v>
      </c>
      <c r="J33" s="18">
        <f t="shared" si="1"/>
        <v>11892.473236343672</v>
      </c>
      <c r="K33" s="18">
        <f t="shared" si="2"/>
        <v>14195.373525557012</v>
      </c>
      <c r="L33" s="19">
        <v>2166214</v>
      </c>
      <c r="M33" s="16"/>
      <c r="N33" s="4" t="s">
        <v>22</v>
      </c>
      <c r="O33" s="63"/>
      <c r="Q33" s="30"/>
    </row>
    <row r="34" spans="1:17" ht="15.75">
      <c r="A34" s="3">
        <v>29</v>
      </c>
      <c r="B34" s="4" t="s">
        <v>20</v>
      </c>
      <c r="C34" s="5">
        <f t="shared" si="4"/>
        <v>802</v>
      </c>
      <c r="D34" s="4">
        <v>8</v>
      </c>
      <c r="E34" s="6" t="s">
        <v>24</v>
      </c>
      <c r="F34" s="4">
        <v>3</v>
      </c>
      <c r="G34" s="7">
        <v>182.15</v>
      </c>
      <c r="H34" s="8">
        <f t="shared" si="0"/>
        <v>29.55000000000001</v>
      </c>
      <c r="I34" s="17">
        <v>152.6</v>
      </c>
      <c r="J34" s="18">
        <f t="shared" si="1"/>
        <v>12129.031018391435</v>
      </c>
      <c r="K34" s="18">
        <f t="shared" si="2"/>
        <v>14477.739187418087</v>
      </c>
      <c r="L34" s="19">
        <v>2209303</v>
      </c>
      <c r="M34" s="16"/>
      <c r="N34" s="4" t="s">
        <v>22</v>
      </c>
      <c r="O34" s="63"/>
      <c r="Q34" s="30"/>
    </row>
    <row r="35" spans="1:17" ht="15.75">
      <c r="A35" s="3">
        <v>30</v>
      </c>
      <c r="B35" s="4" t="s">
        <v>20</v>
      </c>
      <c r="C35" s="5">
        <f t="shared" si="4"/>
        <v>902</v>
      </c>
      <c r="D35" s="4">
        <v>9</v>
      </c>
      <c r="E35" s="6" t="s">
        <v>24</v>
      </c>
      <c r="F35" s="4">
        <v>3</v>
      </c>
      <c r="G35" s="7">
        <v>182.15</v>
      </c>
      <c r="H35" s="8">
        <f t="shared" si="0"/>
        <v>29.55000000000001</v>
      </c>
      <c r="I35" s="17">
        <v>152.6</v>
      </c>
      <c r="J35" s="18">
        <f t="shared" si="1"/>
        <v>12365.588800439198</v>
      </c>
      <c r="K35" s="18">
        <f t="shared" si="2"/>
        <v>14760.104849279161</v>
      </c>
      <c r="L35" s="19">
        <v>2252392</v>
      </c>
      <c r="M35" s="16"/>
      <c r="N35" s="4" t="s">
        <v>22</v>
      </c>
      <c r="O35" s="63"/>
      <c r="Q35" s="30"/>
    </row>
    <row r="36" spans="1:17" ht="15.75">
      <c r="A36" s="3">
        <v>31</v>
      </c>
      <c r="B36" s="4" t="s">
        <v>20</v>
      </c>
      <c r="C36" s="5">
        <f t="shared" si="4"/>
        <v>1002</v>
      </c>
      <c r="D36" s="4">
        <v>10</v>
      </c>
      <c r="E36" s="6" t="s">
        <v>24</v>
      </c>
      <c r="F36" s="4">
        <v>3</v>
      </c>
      <c r="G36" s="7">
        <v>182.15</v>
      </c>
      <c r="H36" s="8">
        <f t="shared" si="0"/>
        <v>29.55000000000001</v>
      </c>
      <c r="I36" s="17">
        <v>152.6</v>
      </c>
      <c r="J36" s="18">
        <f t="shared" si="1"/>
        <v>12602.152072467747</v>
      </c>
      <c r="K36" s="18">
        <f t="shared" si="2"/>
        <v>15042.477064220184</v>
      </c>
      <c r="L36" s="19">
        <v>2295482</v>
      </c>
      <c r="M36" s="16"/>
      <c r="N36" s="4" t="s">
        <v>22</v>
      </c>
      <c r="O36" s="63"/>
      <c r="Q36" s="30"/>
    </row>
    <row r="37" spans="1:17" ht="15.75">
      <c r="A37" s="3">
        <v>32</v>
      </c>
      <c r="B37" s="4" t="s">
        <v>20</v>
      </c>
      <c r="C37" s="5">
        <f t="shared" si="4"/>
        <v>1102</v>
      </c>
      <c r="D37" s="4">
        <v>11</v>
      </c>
      <c r="E37" s="6" t="s">
        <v>24</v>
      </c>
      <c r="F37" s="4">
        <v>3</v>
      </c>
      <c r="G37" s="7">
        <v>182.15</v>
      </c>
      <c r="H37" s="8">
        <f t="shared" si="0"/>
        <v>29.55000000000001</v>
      </c>
      <c r="I37" s="17">
        <v>152.6</v>
      </c>
      <c r="J37" s="18">
        <f t="shared" si="1"/>
        <v>12838.70985451551</v>
      </c>
      <c r="K37" s="18">
        <f t="shared" si="2"/>
        <v>15324.842726081259</v>
      </c>
      <c r="L37" s="19">
        <v>2338571</v>
      </c>
      <c r="M37" s="16"/>
      <c r="N37" s="4" t="s">
        <v>22</v>
      </c>
      <c r="O37" s="63"/>
      <c r="Q37" s="30"/>
    </row>
    <row r="38" spans="1:17" ht="15.75">
      <c r="A38" s="3">
        <v>33</v>
      </c>
      <c r="B38" s="4" t="s">
        <v>20</v>
      </c>
      <c r="C38" s="5">
        <f t="shared" si="4"/>
        <v>1202</v>
      </c>
      <c r="D38" s="4">
        <v>12</v>
      </c>
      <c r="E38" s="6" t="s">
        <v>24</v>
      </c>
      <c r="F38" s="4">
        <v>3</v>
      </c>
      <c r="G38" s="7">
        <v>182.15</v>
      </c>
      <c r="H38" s="8">
        <f t="shared" si="0"/>
        <v>29.55000000000001</v>
      </c>
      <c r="I38" s="17">
        <v>152.6</v>
      </c>
      <c r="J38" s="18">
        <f t="shared" si="1"/>
        <v>13075.267636563272</v>
      </c>
      <c r="K38" s="18">
        <f t="shared" si="2"/>
        <v>15607.208387942334</v>
      </c>
      <c r="L38" s="19">
        <v>2381660</v>
      </c>
      <c r="M38" s="16"/>
      <c r="N38" s="4" t="s">
        <v>22</v>
      </c>
      <c r="O38" s="63"/>
      <c r="Q38" s="30"/>
    </row>
    <row r="39" spans="1:17" ht="15.75">
      <c r="A39" s="3">
        <v>34</v>
      </c>
      <c r="B39" s="4" t="s">
        <v>20</v>
      </c>
      <c r="C39" s="5">
        <f t="shared" si="4"/>
        <v>1302</v>
      </c>
      <c r="D39" s="4">
        <v>13</v>
      </c>
      <c r="E39" s="6" t="s">
        <v>24</v>
      </c>
      <c r="F39" s="4">
        <v>3</v>
      </c>
      <c r="G39" s="7">
        <v>182.15</v>
      </c>
      <c r="H39" s="8">
        <f t="shared" si="0"/>
        <v>29.55000000000001</v>
      </c>
      <c r="I39" s="17">
        <v>152.6</v>
      </c>
      <c r="J39" s="18">
        <f aca="true" t="shared" si="5" ref="J39:J70">L39/G39</f>
        <v>13311.825418611035</v>
      </c>
      <c r="K39" s="18">
        <f t="shared" si="2"/>
        <v>15889.574049803408</v>
      </c>
      <c r="L39" s="19">
        <v>2424749</v>
      </c>
      <c r="M39" s="16"/>
      <c r="N39" s="4" t="s">
        <v>22</v>
      </c>
      <c r="O39" s="63"/>
      <c r="Q39" s="30"/>
    </row>
    <row r="40" spans="1:17" ht="15.75">
      <c r="A40" s="3">
        <v>35</v>
      </c>
      <c r="B40" s="4" t="s">
        <v>20</v>
      </c>
      <c r="C40" s="5">
        <f t="shared" si="4"/>
        <v>1402</v>
      </c>
      <c r="D40" s="4">
        <v>14</v>
      </c>
      <c r="E40" s="6" t="s">
        <v>24</v>
      </c>
      <c r="F40" s="4">
        <v>3</v>
      </c>
      <c r="G40" s="7">
        <v>182.15</v>
      </c>
      <c r="H40" s="8">
        <f t="shared" si="0"/>
        <v>29.55000000000001</v>
      </c>
      <c r="I40" s="17">
        <v>152.6</v>
      </c>
      <c r="J40" s="18">
        <f t="shared" si="5"/>
        <v>13548.388690639582</v>
      </c>
      <c r="K40" s="18">
        <f t="shared" si="2"/>
        <v>16171.94626474443</v>
      </c>
      <c r="L40" s="19">
        <v>2467839</v>
      </c>
      <c r="M40" s="16"/>
      <c r="N40" s="4" t="s">
        <v>22</v>
      </c>
      <c r="O40" s="63"/>
      <c r="Q40" s="30"/>
    </row>
    <row r="41" spans="1:17" ht="15.75">
      <c r="A41" s="3">
        <v>36</v>
      </c>
      <c r="B41" s="4" t="s">
        <v>20</v>
      </c>
      <c r="C41" s="5">
        <f t="shared" si="4"/>
        <v>1502</v>
      </c>
      <c r="D41" s="4">
        <v>15</v>
      </c>
      <c r="E41" s="6" t="s">
        <v>24</v>
      </c>
      <c r="F41" s="4">
        <v>3</v>
      </c>
      <c r="G41" s="7">
        <v>182.15</v>
      </c>
      <c r="H41" s="8">
        <f t="shared" si="0"/>
        <v>29.55000000000001</v>
      </c>
      <c r="I41" s="17">
        <v>152.6</v>
      </c>
      <c r="J41" s="18">
        <f t="shared" si="5"/>
        <v>13784.946472687345</v>
      </c>
      <c r="K41" s="18">
        <f t="shared" si="2"/>
        <v>16454.311926605504</v>
      </c>
      <c r="L41" s="19">
        <v>2510928</v>
      </c>
      <c r="M41" s="16"/>
      <c r="N41" s="4" t="s">
        <v>22</v>
      </c>
      <c r="O41" s="63"/>
      <c r="Q41" s="30"/>
    </row>
    <row r="42" spans="1:17" ht="15.75">
      <c r="A42" s="3">
        <v>37</v>
      </c>
      <c r="B42" s="4" t="s">
        <v>20</v>
      </c>
      <c r="C42" s="5">
        <f t="shared" si="4"/>
        <v>1602</v>
      </c>
      <c r="D42" s="4">
        <v>16</v>
      </c>
      <c r="E42" s="6" t="s">
        <v>24</v>
      </c>
      <c r="F42" s="4">
        <v>3</v>
      </c>
      <c r="G42" s="7">
        <v>182.15</v>
      </c>
      <c r="H42" s="8">
        <f t="shared" si="0"/>
        <v>29.55000000000001</v>
      </c>
      <c r="I42" s="17">
        <v>152.6</v>
      </c>
      <c r="J42" s="18">
        <f t="shared" si="5"/>
        <v>14021.504254735108</v>
      </c>
      <c r="K42" s="18">
        <f t="shared" si="2"/>
        <v>16736.67758846658</v>
      </c>
      <c r="L42" s="19">
        <v>2554017</v>
      </c>
      <c r="M42" s="16"/>
      <c r="N42" s="4" t="s">
        <v>22</v>
      </c>
      <c r="O42" s="63"/>
      <c r="Q42" s="30"/>
    </row>
    <row r="43" spans="1:17" ht="15.75">
      <c r="A43" s="3">
        <v>38</v>
      </c>
      <c r="B43" s="4" t="s">
        <v>20</v>
      </c>
      <c r="C43" s="5">
        <f t="shared" si="4"/>
        <v>1702</v>
      </c>
      <c r="D43" s="4">
        <v>17</v>
      </c>
      <c r="E43" s="6" t="s">
        <v>24</v>
      </c>
      <c r="F43" s="4">
        <v>3</v>
      </c>
      <c r="G43" s="7">
        <v>182.15</v>
      </c>
      <c r="H43" s="8">
        <f t="shared" si="0"/>
        <v>29.55000000000001</v>
      </c>
      <c r="I43" s="17">
        <v>152.6</v>
      </c>
      <c r="J43" s="18">
        <f t="shared" si="5"/>
        <v>14258.06203678287</v>
      </c>
      <c r="K43" s="18">
        <f t="shared" si="2"/>
        <v>17019.043250327653</v>
      </c>
      <c r="L43" s="19">
        <v>2597106</v>
      </c>
      <c r="M43" s="16"/>
      <c r="N43" s="4" t="s">
        <v>22</v>
      </c>
      <c r="O43" s="63"/>
      <c r="Q43" s="30"/>
    </row>
    <row r="44" spans="1:17" ht="15.75">
      <c r="A44" s="3">
        <v>39</v>
      </c>
      <c r="B44" s="4" t="s">
        <v>20</v>
      </c>
      <c r="C44" s="5">
        <f t="shared" si="4"/>
        <v>1802</v>
      </c>
      <c r="D44" s="4">
        <v>18</v>
      </c>
      <c r="E44" s="6" t="s">
        <v>24</v>
      </c>
      <c r="F44" s="4">
        <v>3</v>
      </c>
      <c r="G44" s="7">
        <v>182.15</v>
      </c>
      <c r="H44" s="8">
        <f t="shared" si="0"/>
        <v>29.55000000000001</v>
      </c>
      <c r="I44" s="17">
        <v>152.6</v>
      </c>
      <c r="J44" s="18">
        <f t="shared" si="5"/>
        <v>14494.625308811419</v>
      </c>
      <c r="K44" s="18">
        <f t="shared" si="2"/>
        <v>17301.415465268678</v>
      </c>
      <c r="L44" s="19">
        <v>2640196</v>
      </c>
      <c r="M44" s="16"/>
      <c r="N44" s="4" t="s">
        <v>22</v>
      </c>
      <c r="O44" s="63"/>
      <c r="Q44" s="30"/>
    </row>
    <row r="45" spans="1:17" ht="15.75">
      <c r="A45" s="3">
        <v>40</v>
      </c>
      <c r="B45" s="4" t="s">
        <v>20</v>
      </c>
      <c r="C45" s="5">
        <f t="shared" si="4"/>
        <v>1902</v>
      </c>
      <c r="D45" s="4">
        <v>19</v>
      </c>
      <c r="E45" s="6" t="s">
        <v>24</v>
      </c>
      <c r="F45" s="4">
        <v>3</v>
      </c>
      <c r="G45" s="7">
        <v>182.15</v>
      </c>
      <c r="H45" s="8">
        <f t="shared" si="0"/>
        <v>29.55000000000001</v>
      </c>
      <c r="I45" s="17">
        <v>152.6</v>
      </c>
      <c r="J45" s="18">
        <f t="shared" si="5"/>
        <v>14731.183090859182</v>
      </c>
      <c r="K45" s="18">
        <f t="shared" si="2"/>
        <v>17583.78112712975</v>
      </c>
      <c r="L45" s="19">
        <v>2683285</v>
      </c>
      <c r="M45" s="16"/>
      <c r="N45" s="4" t="s">
        <v>22</v>
      </c>
      <c r="O45" s="63"/>
      <c r="Q45" s="30"/>
    </row>
    <row r="46" spans="1:17" ht="15.75">
      <c r="A46" s="3">
        <v>41</v>
      </c>
      <c r="B46" s="4" t="s">
        <v>20</v>
      </c>
      <c r="C46" s="5">
        <f t="shared" si="4"/>
        <v>2002</v>
      </c>
      <c r="D46" s="4">
        <v>20</v>
      </c>
      <c r="E46" s="6" t="s">
        <v>24</v>
      </c>
      <c r="F46" s="4">
        <v>3</v>
      </c>
      <c r="G46" s="7">
        <v>182.15</v>
      </c>
      <c r="H46" s="8">
        <f t="shared" si="0"/>
        <v>29.55000000000001</v>
      </c>
      <c r="I46" s="17">
        <v>152.6</v>
      </c>
      <c r="J46" s="18">
        <f t="shared" si="5"/>
        <v>14967.740872906945</v>
      </c>
      <c r="K46" s="18">
        <f t="shared" si="2"/>
        <v>17866.146788990827</v>
      </c>
      <c r="L46" s="19">
        <v>2726374</v>
      </c>
      <c r="M46" s="16"/>
      <c r="N46" s="4" t="s">
        <v>22</v>
      </c>
      <c r="O46" s="63"/>
      <c r="Q46" s="30"/>
    </row>
    <row r="47" spans="1:17" ht="15.75">
      <c r="A47" s="3">
        <v>42</v>
      </c>
      <c r="B47" s="4" t="s">
        <v>20</v>
      </c>
      <c r="C47" s="5">
        <f t="shared" si="4"/>
        <v>2102</v>
      </c>
      <c r="D47" s="4">
        <v>21</v>
      </c>
      <c r="E47" s="6" t="s">
        <v>24</v>
      </c>
      <c r="F47" s="4">
        <v>3</v>
      </c>
      <c r="G47" s="7">
        <v>182.15</v>
      </c>
      <c r="H47" s="8">
        <f t="shared" si="0"/>
        <v>29.55000000000001</v>
      </c>
      <c r="I47" s="17">
        <v>152.6</v>
      </c>
      <c r="J47" s="18">
        <f t="shared" si="5"/>
        <v>15204.298654954708</v>
      </c>
      <c r="K47" s="18">
        <f t="shared" si="2"/>
        <v>18148.5124508519</v>
      </c>
      <c r="L47" s="19">
        <v>2769463</v>
      </c>
      <c r="M47" s="16"/>
      <c r="N47" s="4" t="s">
        <v>22</v>
      </c>
      <c r="O47" s="63"/>
      <c r="Q47" s="30"/>
    </row>
    <row r="48" spans="1:17" ht="15.75">
      <c r="A48" s="3">
        <v>43</v>
      </c>
      <c r="B48" s="4" t="s">
        <v>20</v>
      </c>
      <c r="C48" s="5">
        <f t="shared" si="4"/>
        <v>2202</v>
      </c>
      <c r="D48" s="4">
        <v>22</v>
      </c>
      <c r="E48" s="6" t="s">
        <v>24</v>
      </c>
      <c r="F48" s="4">
        <v>3</v>
      </c>
      <c r="G48" s="7">
        <v>182.15</v>
      </c>
      <c r="H48" s="8">
        <f t="shared" si="0"/>
        <v>29.55000000000001</v>
      </c>
      <c r="I48" s="17">
        <v>152.6</v>
      </c>
      <c r="J48" s="18">
        <f t="shared" si="5"/>
        <v>15440.861926983254</v>
      </c>
      <c r="K48" s="18">
        <f t="shared" si="2"/>
        <v>18430.884665792924</v>
      </c>
      <c r="L48" s="19">
        <v>2812553</v>
      </c>
      <c r="M48" s="16"/>
      <c r="N48" s="4" t="s">
        <v>22</v>
      </c>
      <c r="O48" s="63"/>
      <c r="Q48" s="30"/>
    </row>
    <row r="49" spans="1:17" ht="15.75">
      <c r="A49" s="3">
        <v>44</v>
      </c>
      <c r="B49" s="4" t="s">
        <v>20</v>
      </c>
      <c r="C49" s="5">
        <f t="shared" si="4"/>
        <v>2302</v>
      </c>
      <c r="D49" s="4">
        <v>23</v>
      </c>
      <c r="E49" s="6" t="s">
        <v>24</v>
      </c>
      <c r="F49" s="4">
        <v>3</v>
      </c>
      <c r="G49" s="7">
        <v>182.15</v>
      </c>
      <c r="H49" s="8">
        <f t="shared" si="0"/>
        <v>29.55000000000001</v>
      </c>
      <c r="I49" s="17">
        <v>152.6</v>
      </c>
      <c r="J49" s="18">
        <f t="shared" si="5"/>
        <v>15677.419709031017</v>
      </c>
      <c r="K49" s="18">
        <f t="shared" si="2"/>
        <v>18713.250327653997</v>
      </c>
      <c r="L49" s="19">
        <v>2855642</v>
      </c>
      <c r="M49" s="16"/>
      <c r="N49" s="4" t="s">
        <v>22</v>
      </c>
      <c r="O49" s="63"/>
      <c r="Q49" s="30"/>
    </row>
    <row r="50" spans="1:17" ht="15.75">
      <c r="A50" s="3">
        <v>45</v>
      </c>
      <c r="B50" s="4" t="s">
        <v>20</v>
      </c>
      <c r="C50" s="5">
        <f t="shared" si="4"/>
        <v>2402</v>
      </c>
      <c r="D50" s="4">
        <v>24</v>
      </c>
      <c r="E50" s="6" t="s">
        <v>24</v>
      </c>
      <c r="F50" s="4">
        <v>3</v>
      </c>
      <c r="G50" s="7">
        <v>182.15</v>
      </c>
      <c r="H50" s="8">
        <f t="shared" si="0"/>
        <v>29.55000000000001</v>
      </c>
      <c r="I50" s="17">
        <v>152.6</v>
      </c>
      <c r="J50" s="18">
        <f t="shared" si="5"/>
        <v>15913.97749107878</v>
      </c>
      <c r="K50" s="18">
        <f t="shared" si="2"/>
        <v>18995.615989515074</v>
      </c>
      <c r="L50" s="19">
        <v>2898731</v>
      </c>
      <c r="M50" s="16"/>
      <c r="N50" s="4" t="s">
        <v>22</v>
      </c>
      <c r="O50" s="63"/>
      <c r="Q50" s="30"/>
    </row>
    <row r="51" spans="1:19" ht="15.75">
      <c r="A51" s="3">
        <v>46</v>
      </c>
      <c r="B51" s="4" t="s">
        <v>20</v>
      </c>
      <c r="C51" s="5">
        <f t="shared" si="4"/>
        <v>2502</v>
      </c>
      <c r="D51" s="4">
        <v>25</v>
      </c>
      <c r="E51" s="6" t="s">
        <v>24</v>
      </c>
      <c r="F51" s="4">
        <v>3</v>
      </c>
      <c r="G51" s="7">
        <v>182.15</v>
      </c>
      <c r="H51" s="8">
        <f t="shared" si="0"/>
        <v>29.55000000000001</v>
      </c>
      <c r="I51" s="17">
        <v>152.6</v>
      </c>
      <c r="J51" s="18">
        <f t="shared" si="5"/>
        <v>16150.535273126543</v>
      </c>
      <c r="K51" s="18">
        <f t="shared" si="2"/>
        <v>19277.981651376147</v>
      </c>
      <c r="L51" s="19">
        <v>2941820</v>
      </c>
      <c r="M51" s="16"/>
      <c r="N51" s="4" t="s">
        <v>22</v>
      </c>
      <c r="O51" s="63"/>
      <c r="Q51" s="30">
        <f>SUM(G29:G52)</f>
        <v>4326.230000000001</v>
      </c>
      <c r="R51" s="31">
        <f>S51/Q51</f>
        <v>13120.034764679636</v>
      </c>
      <c r="S51" s="2">
        <f>SUM(L29:L51)</f>
        <v>56760288</v>
      </c>
    </row>
    <row r="52" spans="1:17" ht="15.75">
      <c r="A52" s="3">
        <v>47</v>
      </c>
      <c r="B52" s="4" t="s">
        <v>20</v>
      </c>
      <c r="C52" s="5">
        <f aca="true" t="shared" si="6" ref="C52:C74">C29+1</f>
        <v>303</v>
      </c>
      <c r="D52" s="4">
        <v>3</v>
      </c>
      <c r="E52" s="6" t="s">
        <v>21</v>
      </c>
      <c r="F52" s="4">
        <v>3</v>
      </c>
      <c r="G52" s="27">
        <v>136.78</v>
      </c>
      <c r="H52" s="8">
        <f t="shared" si="0"/>
        <v>22.189999999999998</v>
      </c>
      <c r="I52" s="17">
        <v>114.59</v>
      </c>
      <c r="J52" s="28">
        <f t="shared" si="5"/>
        <v>8963.437637081444</v>
      </c>
      <c r="K52" s="18">
        <f t="shared" si="2"/>
        <v>10699.179684091107</v>
      </c>
      <c r="L52" s="29">
        <v>1226019</v>
      </c>
      <c r="M52" s="16"/>
      <c r="N52" s="4" t="s">
        <v>22</v>
      </c>
      <c r="O52" s="63" t="s">
        <v>23</v>
      </c>
      <c r="Q52" s="30"/>
    </row>
    <row r="53" spans="1:17" ht="15.75">
      <c r="A53" s="3">
        <v>48</v>
      </c>
      <c r="B53" s="4" t="s">
        <v>20</v>
      </c>
      <c r="C53" s="5">
        <f t="shared" si="6"/>
        <v>403</v>
      </c>
      <c r="D53" s="4">
        <v>4</v>
      </c>
      <c r="E53" s="6" t="s">
        <v>21</v>
      </c>
      <c r="F53" s="4">
        <v>3</v>
      </c>
      <c r="G53" s="7">
        <v>136.78</v>
      </c>
      <c r="H53" s="8">
        <f t="shared" si="0"/>
        <v>22.189999999999998</v>
      </c>
      <c r="I53" s="17">
        <v>114.59</v>
      </c>
      <c r="J53" s="18">
        <f t="shared" si="5"/>
        <v>8995.701125895599</v>
      </c>
      <c r="K53" s="18">
        <f t="shared" si="2"/>
        <v>10737.690897984117</v>
      </c>
      <c r="L53" s="19">
        <v>1230432</v>
      </c>
      <c r="M53" s="16"/>
      <c r="N53" s="4" t="s">
        <v>22</v>
      </c>
      <c r="O53" s="63"/>
      <c r="Q53" s="30"/>
    </row>
    <row r="54" spans="1:17" ht="15.75">
      <c r="A54" s="3">
        <v>49</v>
      </c>
      <c r="B54" s="4" t="s">
        <v>20</v>
      </c>
      <c r="C54" s="5">
        <f t="shared" si="6"/>
        <v>503</v>
      </c>
      <c r="D54" s="4">
        <v>5</v>
      </c>
      <c r="E54" s="6" t="s">
        <v>21</v>
      </c>
      <c r="F54" s="4">
        <v>3</v>
      </c>
      <c r="G54" s="7">
        <v>136.78</v>
      </c>
      <c r="H54" s="8">
        <f t="shared" si="0"/>
        <v>22.189999999999998</v>
      </c>
      <c r="I54" s="17">
        <v>114.59</v>
      </c>
      <c r="J54" s="18">
        <f t="shared" si="5"/>
        <v>9027.957303699372</v>
      </c>
      <c r="K54" s="18">
        <f t="shared" si="2"/>
        <v>10776.19338511214</v>
      </c>
      <c r="L54" s="19">
        <v>1234844</v>
      </c>
      <c r="M54" s="16"/>
      <c r="N54" s="4" t="s">
        <v>22</v>
      </c>
      <c r="O54" s="63"/>
      <c r="Q54" s="30"/>
    </row>
    <row r="55" spans="1:17" ht="15.75">
      <c r="A55" s="3">
        <v>50</v>
      </c>
      <c r="B55" s="4" t="s">
        <v>20</v>
      </c>
      <c r="C55" s="5">
        <f t="shared" si="6"/>
        <v>603</v>
      </c>
      <c r="D55" s="4">
        <v>6</v>
      </c>
      <c r="E55" s="6" t="s">
        <v>21</v>
      </c>
      <c r="F55" s="4">
        <v>3</v>
      </c>
      <c r="G55" s="7">
        <v>136.78</v>
      </c>
      <c r="H55" s="8">
        <f t="shared" si="0"/>
        <v>22.189999999999998</v>
      </c>
      <c r="I55" s="17">
        <v>114.59</v>
      </c>
      <c r="J55" s="18">
        <f t="shared" si="5"/>
        <v>9060.213481503144</v>
      </c>
      <c r="K55" s="18">
        <f t="shared" si="2"/>
        <v>10814.69587224016</v>
      </c>
      <c r="L55" s="19">
        <v>1239256</v>
      </c>
      <c r="M55" s="16"/>
      <c r="N55" s="4" t="s">
        <v>22</v>
      </c>
      <c r="O55" s="63"/>
      <c r="Q55" s="30"/>
    </row>
    <row r="56" spans="1:17" ht="15.75">
      <c r="A56" s="3">
        <v>51</v>
      </c>
      <c r="B56" s="4" t="s">
        <v>20</v>
      </c>
      <c r="C56" s="5">
        <f t="shared" si="6"/>
        <v>703</v>
      </c>
      <c r="D56" s="4">
        <v>7</v>
      </c>
      <c r="E56" s="6" t="s">
        <v>21</v>
      </c>
      <c r="F56" s="4">
        <v>3</v>
      </c>
      <c r="G56" s="7">
        <v>136.78</v>
      </c>
      <c r="H56" s="8">
        <f t="shared" si="0"/>
        <v>22.189999999999998</v>
      </c>
      <c r="I56" s="17">
        <v>114.59</v>
      </c>
      <c r="J56" s="18">
        <f t="shared" si="5"/>
        <v>9092.469659306917</v>
      </c>
      <c r="K56" s="18">
        <f t="shared" si="2"/>
        <v>10853.198359368182</v>
      </c>
      <c r="L56" s="19">
        <v>1243668</v>
      </c>
      <c r="M56" s="16"/>
      <c r="N56" s="4" t="s">
        <v>22</v>
      </c>
      <c r="O56" s="63"/>
      <c r="Q56" s="30"/>
    </row>
    <row r="57" spans="1:17" ht="15.75">
      <c r="A57" s="3">
        <v>52</v>
      </c>
      <c r="B57" s="4" t="s">
        <v>20</v>
      </c>
      <c r="C57" s="5">
        <f t="shared" si="6"/>
        <v>803</v>
      </c>
      <c r="D57" s="4">
        <v>8</v>
      </c>
      <c r="E57" s="6" t="s">
        <v>21</v>
      </c>
      <c r="F57" s="4">
        <v>3</v>
      </c>
      <c r="G57" s="7">
        <v>136.78</v>
      </c>
      <c r="H57" s="8">
        <f t="shared" si="0"/>
        <v>22.189999999999998</v>
      </c>
      <c r="I57" s="17">
        <v>114.59</v>
      </c>
      <c r="J57" s="18">
        <f t="shared" si="5"/>
        <v>9124.73314812107</v>
      </c>
      <c r="K57" s="18">
        <f t="shared" si="2"/>
        <v>10891.709573261192</v>
      </c>
      <c r="L57" s="19">
        <v>1248081</v>
      </c>
      <c r="M57" s="16"/>
      <c r="N57" s="4" t="s">
        <v>22</v>
      </c>
      <c r="O57" s="63"/>
      <c r="Q57" s="30"/>
    </row>
    <row r="58" spans="1:17" ht="15.75">
      <c r="A58" s="3">
        <v>53</v>
      </c>
      <c r="B58" s="4" t="s">
        <v>20</v>
      </c>
      <c r="C58" s="5">
        <f t="shared" si="6"/>
        <v>903</v>
      </c>
      <c r="D58" s="4">
        <v>9</v>
      </c>
      <c r="E58" s="6" t="s">
        <v>21</v>
      </c>
      <c r="F58" s="4">
        <v>3</v>
      </c>
      <c r="G58" s="7">
        <v>136.78</v>
      </c>
      <c r="H58" s="8">
        <f t="shared" si="0"/>
        <v>22.189999999999998</v>
      </c>
      <c r="I58" s="17">
        <v>114.59</v>
      </c>
      <c r="J58" s="18">
        <f t="shared" si="5"/>
        <v>9156.989325924842</v>
      </c>
      <c r="K58" s="18">
        <f t="shared" si="2"/>
        <v>10930.212060389213</v>
      </c>
      <c r="L58" s="19">
        <v>1252493</v>
      </c>
      <c r="M58" s="16"/>
      <c r="N58" s="4" t="s">
        <v>22</v>
      </c>
      <c r="O58" s="63"/>
      <c r="Q58" s="30"/>
    </row>
    <row r="59" spans="1:17" ht="15.75">
      <c r="A59" s="3">
        <v>54</v>
      </c>
      <c r="B59" s="4" t="s">
        <v>20</v>
      </c>
      <c r="C59" s="5">
        <f t="shared" si="6"/>
        <v>1003</v>
      </c>
      <c r="D59" s="4">
        <v>10</v>
      </c>
      <c r="E59" s="6" t="s">
        <v>21</v>
      </c>
      <c r="F59" s="4">
        <v>3</v>
      </c>
      <c r="G59" s="7">
        <v>136.78</v>
      </c>
      <c r="H59" s="8">
        <f t="shared" si="0"/>
        <v>22.189999999999998</v>
      </c>
      <c r="I59" s="17">
        <v>114.59</v>
      </c>
      <c r="J59" s="18">
        <f t="shared" si="5"/>
        <v>9189.245503728614</v>
      </c>
      <c r="K59" s="18">
        <f t="shared" si="2"/>
        <v>10968.714547517235</v>
      </c>
      <c r="L59" s="19">
        <v>1256905</v>
      </c>
      <c r="M59" s="16"/>
      <c r="N59" s="4" t="s">
        <v>22</v>
      </c>
      <c r="O59" s="63"/>
      <c r="Q59" s="30"/>
    </row>
    <row r="60" spans="1:17" ht="15.75">
      <c r="A60" s="3">
        <v>55</v>
      </c>
      <c r="B60" s="4" t="s">
        <v>20</v>
      </c>
      <c r="C60" s="5">
        <f t="shared" si="6"/>
        <v>1103</v>
      </c>
      <c r="D60" s="4">
        <v>11</v>
      </c>
      <c r="E60" s="6" t="s">
        <v>21</v>
      </c>
      <c r="F60" s="4">
        <v>3</v>
      </c>
      <c r="G60" s="7">
        <v>136.78</v>
      </c>
      <c r="H60" s="8">
        <f t="shared" si="0"/>
        <v>22.189999999999998</v>
      </c>
      <c r="I60" s="17">
        <v>114.59</v>
      </c>
      <c r="J60" s="18">
        <f t="shared" si="5"/>
        <v>9221.50899254277</v>
      </c>
      <c r="K60" s="18">
        <f t="shared" si="2"/>
        <v>11007.225761410245</v>
      </c>
      <c r="L60" s="19">
        <v>1261318</v>
      </c>
      <c r="M60" s="16"/>
      <c r="N60" s="4" t="s">
        <v>22</v>
      </c>
      <c r="O60" s="63"/>
      <c r="Q60" s="30"/>
    </row>
    <row r="61" spans="1:17" ht="15.75">
      <c r="A61" s="3">
        <v>56</v>
      </c>
      <c r="B61" s="4" t="s">
        <v>20</v>
      </c>
      <c r="C61" s="5">
        <f t="shared" si="6"/>
        <v>1203</v>
      </c>
      <c r="D61" s="4">
        <v>12</v>
      </c>
      <c r="E61" s="6" t="s">
        <v>21</v>
      </c>
      <c r="F61" s="4">
        <v>3</v>
      </c>
      <c r="G61" s="7">
        <v>136.78</v>
      </c>
      <c r="H61" s="8">
        <f t="shared" si="0"/>
        <v>22.189999999999998</v>
      </c>
      <c r="I61" s="17">
        <v>114.59</v>
      </c>
      <c r="J61" s="18">
        <f t="shared" si="5"/>
        <v>9253.765170346542</v>
      </c>
      <c r="K61" s="18">
        <f t="shared" si="2"/>
        <v>11045.728248538266</v>
      </c>
      <c r="L61" s="19">
        <v>1265730</v>
      </c>
      <c r="M61" s="16"/>
      <c r="N61" s="4" t="s">
        <v>22</v>
      </c>
      <c r="O61" s="63"/>
      <c r="Q61" s="30"/>
    </row>
    <row r="62" spans="1:17" ht="15.75">
      <c r="A62" s="3">
        <v>57</v>
      </c>
      <c r="B62" s="4" t="s">
        <v>20</v>
      </c>
      <c r="C62" s="5">
        <f t="shared" si="6"/>
        <v>1303</v>
      </c>
      <c r="D62" s="4">
        <v>13</v>
      </c>
      <c r="E62" s="6" t="s">
        <v>21</v>
      </c>
      <c r="F62" s="4">
        <v>3</v>
      </c>
      <c r="G62" s="7">
        <v>136.78</v>
      </c>
      <c r="H62" s="8">
        <f t="shared" si="0"/>
        <v>22.189999999999998</v>
      </c>
      <c r="I62" s="17">
        <v>114.59</v>
      </c>
      <c r="J62" s="18">
        <f t="shared" si="5"/>
        <v>9286.021348150314</v>
      </c>
      <c r="K62" s="18">
        <f t="shared" si="2"/>
        <v>11084.230735666288</v>
      </c>
      <c r="L62" s="19">
        <v>1270142</v>
      </c>
      <c r="M62" s="16"/>
      <c r="N62" s="4" t="s">
        <v>22</v>
      </c>
      <c r="O62" s="63"/>
      <c r="Q62" s="30"/>
    </row>
    <row r="63" spans="1:17" ht="15.75">
      <c r="A63" s="3">
        <v>58</v>
      </c>
      <c r="B63" s="4" t="s">
        <v>20</v>
      </c>
      <c r="C63" s="5">
        <f t="shared" si="6"/>
        <v>1403</v>
      </c>
      <c r="D63" s="4">
        <v>14</v>
      </c>
      <c r="E63" s="6" t="s">
        <v>21</v>
      </c>
      <c r="F63" s="4">
        <v>3</v>
      </c>
      <c r="G63" s="7">
        <v>136.78</v>
      </c>
      <c r="H63" s="8">
        <f t="shared" si="0"/>
        <v>22.189999999999998</v>
      </c>
      <c r="I63" s="17">
        <v>114.59</v>
      </c>
      <c r="J63" s="18">
        <f t="shared" si="5"/>
        <v>9318.277525954087</v>
      </c>
      <c r="K63" s="18">
        <f t="shared" si="2"/>
        <v>11122.73322279431</v>
      </c>
      <c r="L63" s="19">
        <v>1274554</v>
      </c>
      <c r="M63" s="16"/>
      <c r="N63" s="4" t="s">
        <v>22</v>
      </c>
      <c r="O63" s="63"/>
      <c r="Q63" s="30"/>
    </row>
    <row r="64" spans="1:17" ht="15.75">
      <c r="A64" s="3">
        <v>59</v>
      </c>
      <c r="B64" s="4" t="s">
        <v>20</v>
      </c>
      <c r="C64" s="5">
        <f t="shared" si="6"/>
        <v>1503</v>
      </c>
      <c r="D64" s="4">
        <v>15</v>
      </c>
      <c r="E64" s="6" t="s">
        <v>21</v>
      </c>
      <c r="F64" s="4">
        <v>3</v>
      </c>
      <c r="G64" s="7">
        <v>136.78</v>
      </c>
      <c r="H64" s="8">
        <f aca="true" t="shared" si="7" ref="H64:H97">G64-I64</f>
        <v>22.189999999999998</v>
      </c>
      <c r="I64" s="17">
        <v>114.59</v>
      </c>
      <c r="J64" s="18">
        <f t="shared" si="5"/>
        <v>9644.085392601257</v>
      </c>
      <c r="K64" s="18">
        <f t="shared" si="2"/>
        <v>11511.632777729295</v>
      </c>
      <c r="L64" s="19">
        <v>1319118</v>
      </c>
      <c r="M64" s="16"/>
      <c r="N64" s="4" t="s">
        <v>22</v>
      </c>
      <c r="O64" s="63"/>
      <c r="Q64" s="30"/>
    </row>
    <row r="65" spans="1:17" ht="15.75">
      <c r="A65" s="3">
        <v>60</v>
      </c>
      <c r="B65" s="4" t="s">
        <v>20</v>
      </c>
      <c r="C65" s="5">
        <f t="shared" si="6"/>
        <v>1603</v>
      </c>
      <c r="D65" s="4">
        <v>16</v>
      </c>
      <c r="E65" s="6" t="s">
        <v>21</v>
      </c>
      <c r="F65" s="4">
        <v>3</v>
      </c>
      <c r="G65" s="7">
        <v>136.78</v>
      </c>
      <c r="H65" s="8">
        <f t="shared" si="7"/>
        <v>22.189999999999998</v>
      </c>
      <c r="I65" s="17">
        <v>114.59</v>
      </c>
      <c r="J65" s="18">
        <f t="shared" si="5"/>
        <v>9697.850562947799</v>
      </c>
      <c r="K65" s="18">
        <f t="shared" si="2"/>
        <v>11575.809407452656</v>
      </c>
      <c r="L65" s="19">
        <v>1326472</v>
      </c>
      <c r="M65" s="16"/>
      <c r="N65" s="4" t="s">
        <v>22</v>
      </c>
      <c r="O65" s="63"/>
      <c r="Q65" s="30"/>
    </row>
    <row r="66" spans="1:17" ht="15.75">
      <c r="A66" s="3">
        <v>61</v>
      </c>
      <c r="B66" s="4" t="s">
        <v>20</v>
      </c>
      <c r="C66" s="5">
        <f t="shared" si="6"/>
        <v>1703</v>
      </c>
      <c r="D66" s="4">
        <v>17</v>
      </c>
      <c r="E66" s="6" t="s">
        <v>21</v>
      </c>
      <c r="F66" s="4">
        <v>3</v>
      </c>
      <c r="G66" s="7">
        <v>136.78</v>
      </c>
      <c r="H66" s="8">
        <f t="shared" si="7"/>
        <v>22.189999999999998</v>
      </c>
      <c r="I66" s="17">
        <v>114.59</v>
      </c>
      <c r="J66" s="18">
        <f t="shared" si="5"/>
        <v>9751.61573329434</v>
      </c>
      <c r="K66" s="18">
        <f t="shared" si="2"/>
        <v>11639.986037176019</v>
      </c>
      <c r="L66" s="19">
        <v>1333826</v>
      </c>
      <c r="M66" s="16"/>
      <c r="N66" s="4" t="s">
        <v>22</v>
      </c>
      <c r="O66" s="63"/>
      <c r="Q66" s="30"/>
    </row>
    <row r="67" spans="1:17" ht="15.75">
      <c r="A67" s="3">
        <v>62</v>
      </c>
      <c r="B67" s="4" t="s">
        <v>20</v>
      </c>
      <c r="C67" s="5">
        <f t="shared" si="6"/>
        <v>1803</v>
      </c>
      <c r="D67" s="4">
        <v>18</v>
      </c>
      <c r="E67" s="6" t="s">
        <v>21</v>
      </c>
      <c r="F67" s="4">
        <v>3</v>
      </c>
      <c r="G67" s="7">
        <v>136.78</v>
      </c>
      <c r="H67" s="8">
        <f t="shared" si="7"/>
        <v>22.189999999999998</v>
      </c>
      <c r="I67" s="17">
        <v>114.59</v>
      </c>
      <c r="J67" s="18">
        <f t="shared" si="5"/>
        <v>9805.373592630502</v>
      </c>
      <c r="K67" s="18">
        <f t="shared" si="2"/>
        <v>11704.153940134393</v>
      </c>
      <c r="L67" s="19">
        <v>1341179</v>
      </c>
      <c r="M67" s="16"/>
      <c r="N67" s="4" t="s">
        <v>22</v>
      </c>
      <c r="O67" s="63"/>
      <c r="Q67" s="30"/>
    </row>
    <row r="68" spans="1:17" ht="15.75">
      <c r="A68" s="3">
        <v>63</v>
      </c>
      <c r="B68" s="4" t="s">
        <v>20</v>
      </c>
      <c r="C68" s="5">
        <f t="shared" si="6"/>
        <v>1903</v>
      </c>
      <c r="D68" s="4">
        <v>19</v>
      </c>
      <c r="E68" s="6" t="s">
        <v>21</v>
      </c>
      <c r="F68" s="4">
        <v>3</v>
      </c>
      <c r="G68" s="7">
        <v>136.78</v>
      </c>
      <c r="H68" s="8">
        <f t="shared" si="7"/>
        <v>22.189999999999998</v>
      </c>
      <c r="I68" s="17">
        <v>114.59</v>
      </c>
      <c r="J68" s="18">
        <f t="shared" si="5"/>
        <v>9859.138762977043</v>
      </c>
      <c r="K68" s="18">
        <f t="shared" si="2"/>
        <v>11768.330569857753</v>
      </c>
      <c r="L68" s="19">
        <v>1348533</v>
      </c>
      <c r="M68" s="16"/>
      <c r="N68" s="4" t="s">
        <v>22</v>
      </c>
      <c r="O68" s="63"/>
      <c r="Q68" s="30"/>
    </row>
    <row r="69" spans="1:17" ht="15.75">
      <c r="A69" s="3">
        <v>64</v>
      </c>
      <c r="B69" s="4" t="s">
        <v>20</v>
      </c>
      <c r="C69" s="5">
        <f t="shared" si="6"/>
        <v>2003</v>
      </c>
      <c r="D69" s="4">
        <v>20</v>
      </c>
      <c r="E69" s="6" t="s">
        <v>21</v>
      </c>
      <c r="F69" s="4">
        <v>3</v>
      </c>
      <c r="G69" s="7">
        <v>136.78</v>
      </c>
      <c r="H69" s="8">
        <f t="shared" si="7"/>
        <v>22.189999999999998</v>
      </c>
      <c r="I69" s="17">
        <v>114.59</v>
      </c>
      <c r="J69" s="18">
        <f t="shared" si="5"/>
        <v>9912.903933323585</v>
      </c>
      <c r="K69" s="18">
        <f t="shared" si="2"/>
        <v>11832.507199581114</v>
      </c>
      <c r="L69" s="19">
        <v>1355887</v>
      </c>
      <c r="M69" s="16"/>
      <c r="N69" s="4" t="s">
        <v>22</v>
      </c>
      <c r="O69" s="63"/>
      <c r="Q69" s="30"/>
    </row>
    <row r="70" spans="1:17" ht="15.75">
      <c r="A70" s="3">
        <v>65</v>
      </c>
      <c r="B70" s="4" t="s">
        <v>20</v>
      </c>
      <c r="C70" s="5">
        <f t="shared" si="6"/>
        <v>2103</v>
      </c>
      <c r="D70" s="4">
        <v>21</v>
      </c>
      <c r="E70" s="6" t="s">
        <v>21</v>
      </c>
      <c r="F70" s="4">
        <v>3</v>
      </c>
      <c r="G70" s="7">
        <v>136.78</v>
      </c>
      <c r="H70" s="8">
        <f t="shared" si="7"/>
        <v>22.189999999999998</v>
      </c>
      <c r="I70" s="17">
        <v>114.59</v>
      </c>
      <c r="J70" s="18">
        <f t="shared" si="5"/>
        <v>9966.669103670127</v>
      </c>
      <c r="K70" s="18">
        <f t="shared" si="2"/>
        <v>11896.683829304477</v>
      </c>
      <c r="L70" s="19">
        <v>1363241</v>
      </c>
      <c r="M70" s="16"/>
      <c r="N70" s="4" t="s">
        <v>22</v>
      </c>
      <c r="O70" s="63"/>
      <c r="Q70" s="30"/>
    </row>
    <row r="71" spans="1:17" ht="15.75">
      <c r="A71" s="3">
        <v>66</v>
      </c>
      <c r="B71" s="4" t="s">
        <v>20</v>
      </c>
      <c r="C71" s="5">
        <f t="shared" si="6"/>
        <v>2203</v>
      </c>
      <c r="D71" s="4">
        <v>22</v>
      </c>
      <c r="E71" s="6" t="s">
        <v>21</v>
      </c>
      <c r="F71" s="4">
        <v>3</v>
      </c>
      <c r="G71" s="7">
        <v>136.78</v>
      </c>
      <c r="H71" s="8">
        <f t="shared" si="7"/>
        <v>22.189999999999998</v>
      </c>
      <c r="I71" s="17">
        <v>114.59</v>
      </c>
      <c r="J71" s="18">
        <f aca="true" t="shared" si="8" ref="J71:J98">L71/G71</f>
        <v>10020.426963006288</v>
      </c>
      <c r="K71" s="18">
        <f aca="true" t="shared" si="9" ref="K71:K98">L71/I71</f>
        <v>11960.85173226285</v>
      </c>
      <c r="L71" s="19">
        <v>1370594</v>
      </c>
      <c r="M71" s="16"/>
      <c r="N71" s="4" t="s">
        <v>22</v>
      </c>
      <c r="O71" s="63"/>
      <c r="Q71" s="30"/>
    </row>
    <row r="72" spans="1:17" ht="15.75">
      <c r="A72" s="3">
        <v>67</v>
      </c>
      <c r="B72" s="4" t="s">
        <v>20</v>
      </c>
      <c r="C72" s="5">
        <f t="shared" si="6"/>
        <v>2303</v>
      </c>
      <c r="D72" s="4">
        <v>23</v>
      </c>
      <c r="E72" s="6" t="s">
        <v>21</v>
      </c>
      <c r="F72" s="4">
        <v>3</v>
      </c>
      <c r="G72" s="7">
        <v>136.78</v>
      </c>
      <c r="H72" s="8">
        <f t="shared" si="7"/>
        <v>22.189999999999998</v>
      </c>
      <c r="I72" s="17">
        <v>114.59</v>
      </c>
      <c r="J72" s="18">
        <f t="shared" si="8"/>
        <v>10074.19213335283</v>
      </c>
      <c r="K72" s="18">
        <f t="shared" si="9"/>
        <v>12025.028361986211</v>
      </c>
      <c r="L72" s="19">
        <v>1377948</v>
      </c>
      <c r="M72" s="16"/>
      <c r="N72" s="4" t="s">
        <v>22</v>
      </c>
      <c r="O72" s="63"/>
      <c r="Q72" s="30"/>
    </row>
    <row r="73" spans="1:17" ht="15.75">
      <c r="A73" s="3">
        <v>68</v>
      </c>
      <c r="B73" s="4" t="s">
        <v>20</v>
      </c>
      <c r="C73" s="5">
        <f t="shared" si="6"/>
        <v>2403</v>
      </c>
      <c r="D73" s="4">
        <v>24</v>
      </c>
      <c r="E73" s="6" t="s">
        <v>21</v>
      </c>
      <c r="F73" s="4">
        <v>3</v>
      </c>
      <c r="G73" s="7">
        <v>136.78</v>
      </c>
      <c r="H73" s="8">
        <f t="shared" si="7"/>
        <v>22.189999999999998</v>
      </c>
      <c r="I73" s="17">
        <v>114.59</v>
      </c>
      <c r="J73" s="18">
        <f t="shared" si="8"/>
        <v>10127.957303699372</v>
      </c>
      <c r="K73" s="18">
        <f t="shared" si="9"/>
        <v>12089.204991709574</v>
      </c>
      <c r="L73" s="19">
        <v>1385302</v>
      </c>
      <c r="M73" s="16"/>
      <c r="N73" s="4" t="s">
        <v>22</v>
      </c>
      <c r="O73" s="63"/>
      <c r="Q73" s="30"/>
    </row>
    <row r="74" spans="1:19" ht="15.75">
      <c r="A74" s="3">
        <v>69</v>
      </c>
      <c r="B74" s="4" t="s">
        <v>20</v>
      </c>
      <c r="C74" s="5">
        <f t="shared" si="6"/>
        <v>2503</v>
      </c>
      <c r="D74" s="4">
        <v>25</v>
      </c>
      <c r="E74" s="6" t="s">
        <v>21</v>
      </c>
      <c r="F74" s="4">
        <v>3</v>
      </c>
      <c r="G74" s="7">
        <v>136.78</v>
      </c>
      <c r="H74" s="8">
        <f t="shared" si="7"/>
        <v>22.189999999999998</v>
      </c>
      <c r="I74" s="17">
        <v>114.59</v>
      </c>
      <c r="J74" s="18">
        <f t="shared" si="8"/>
        <v>10181.722474045913</v>
      </c>
      <c r="K74" s="18">
        <f t="shared" si="9"/>
        <v>12153.381621432934</v>
      </c>
      <c r="L74" s="19">
        <v>1392656</v>
      </c>
      <c r="M74" s="16"/>
      <c r="N74" s="4" t="s">
        <v>22</v>
      </c>
      <c r="O74" s="63"/>
      <c r="Q74" s="30">
        <f>SUM(G52:G74)</f>
        <v>3145.9400000000014</v>
      </c>
      <c r="R74" s="31">
        <f>S74/Q74</f>
        <v>9510.098094687117</v>
      </c>
      <c r="S74" s="2">
        <f>SUM(L52:L74)</f>
        <v>29918198</v>
      </c>
    </row>
    <row r="75" spans="1:17" ht="15.75">
      <c r="A75" s="3">
        <v>70</v>
      </c>
      <c r="B75" s="4" t="s">
        <v>20</v>
      </c>
      <c r="C75" s="5">
        <f aca="true" t="shared" si="10" ref="C75:C97">C29+2</f>
        <v>304</v>
      </c>
      <c r="D75" s="4">
        <v>3</v>
      </c>
      <c r="E75" s="6" t="s">
        <v>25</v>
      </c>
      <c r="F75" s="4">
        <v>3</v>
      </c>
      <c r="G75" s="32">
        <v>116.2</v>
      </c>
      <c r="H75" s="8">
        <f t="shared" si="7"/>
        <v>18.85000000000001</v>
      </c>
      <c r="I75" s="17">
        <v>97.35</v>
      </c>
      <c r="J75" s="28">
        <f t="shared" si="8"/>
        <v>8640.860585197934</v>
      </c>
      <c r="K75" s="18">
        <f t="shared" si="9"/>
        <v>10314.001027221368</v>
      </c>
      <c r="L75" s="29">
        <v>1004068</v>
      </c>
      <c r="M75" s="16"/>
      <c r="N75" s="4" t="s">
        <v>22</v>
      </c>
      <c r="O75" s="63" t="s">
        <v>23</v>
      </c>
      <c r="Q75" s="30"/>
    </row>
    <row r="76" spans="1:17" ht="15.75">
      <c r="A76" s="3">
        <v>71</v>
      </c>
      <c r="B76" s="4" t="s">
        <v>20</v>
      </c>
      <c r="C76" s="5">
        <f t="shared" si="10"/>
        <v>404</v>
      </c>
      <c r="D76" s="4">
        <v>4</v>
      </c>
      <c r="E76" s="6" t="s">
        <v>25</v>
      </c>
      <c r="F76" s="4">
        <v>3</v>
      </c>
      <c r="G76" s="17">
        <v>116.2</v>
      </c>
      <c r="H76" s="8">
        <f t="shared" si="7"/>
        <v>18.85000000000001</v>
      </c>
      <c r="I76" s="17">
        <v>97.35</v>
      </c>
      <c r="J76" s="18">
        <f t="shared" si="8"/>
        <v>8673.115318416523</v>
      </c>
      <c r="K76" s="18">
        <f t="shared" si="9"/>
        <v>10352.501284026708</v>
      </c>
      <c r="L76" s="19">
        <v>1007816</v>
      </c>
      <c r="M76" s="16"/>
      <c r="N76" s="4" t="s">
        <v>22</v>
      </c>
      <c r="O76" s="63"/>
      <c r="Q76" s="30"/>
    </row>
    <row r="77" spans="1:17" ht="15.75">
      <c r="A77" s="3">
        <v>72</v>
      </c>
      <c r="B77" s="4" t="s">
        <v>20</v>
      </c>
      <c r="C77" s="5">
        <f t="shared" si="10"/>
        <v>504</v>
      </c>
      <c r="D77" s="4">
        <v>5</v>
      </c>
      <c r="E77" s="6" t="s">
        <v>25</v>
      </c>
      <c r="F77" s="4">
        <v>3</v>
      </c>
      <c r="G77" s="17">
        <v>116.2</v>
      </c>
      <c r="H77" s="8">
        <f t="shared" si="7"/>
        <v>18.85000000000001</v>
      </c>
      <c r="I77" s="17">
        <v>97.35</v>
      </c>
      <c r="J77" s="18">
        <f t="shared" si="8"/>
        <v>8705.378657487092</v>
      </c>
      <c r="K77" s="18">
        <f t="shared" si="9"/>
        <v>10391.011813045712</v>
      </c>
      <c r="L77" s="19">
        <v>1011565</v>
      </c>
      <c r="M77" s="16"/>
      <c r="N77" s="4" t="s">
        <v>22</v>
      </c>
      <c r="O77" s="63"/>
      <c r="Q77" s="30"/>
    </row>
    <row r="78" spans="1:17" ht="15.75">
      <c r="A78" s="3">
        <v>73</v>
      </c>
      <c r="B78" s="4" t="s">
        <v>20</v>
      </c>
      <c r="C78" s="5">
        <f t="shared" si="10"/>
        <v>604</v>
      </c>
      <c r="D78" s="4">
        <v>6</v>
      </c>
      <c r="E78" s="6" t="s">
        <v>25</v>
      </c>
      <c r="F78" s="4">
        <v>3</v>
      </c>
      <c r="G78" s="17">
        <v>116.2</v>
      </c>
      <c r="H78" s="8">
        <f t="shared" si="7"/>
        <v>18.85000000000001</v>
      </c>
      <c r="I78" s="17">
        <v>97.35</v>
      </c>
      <c r="J78" s="18">
        <f t="shared" si="8"/>
        <v>8737.63339070568</v>
      </c>
      <c r="K78" s="18">
        <f t="shared" si="9"/>
        <v>10429.512069851053</v>
      </c>
      <c r="L78" s="19">
        <v>1015313</v>
      </c>
      <c r="M78" s="16"/>
      <c r="N78" s="4" t="s">
        <v>22</v>
      </c>
      <c r="O78" s="63"/>
      <c r="Q78" s="30"/>
    </row>
    <row r="79" spans="1:17" ht="15.75">
      <c r="A79" s="3">
        <v>74</v>
      </c>
      <c r="B79" s="4" t="s">
        <v>20</v>
      </c>
      <c r="C79" s="5">
        <f t="shared" si="10"/>
        <v>704</v>
      </c>
      <c r="D79" s="4">
        <v>7</v>
      </c>
      <c r="E79" s="6" t="s">
        <v>25</v>
      </c>
      <c r="F79" s="4">
        <v>3</v>
      </c>
      <c r="G79" s="17">
        <v>116.2</v>
      </c>
      <c r="H79" s="8">
        <f t="shared" si="7"/>
        <v>18.85000000000001</v>
      </c>
      <c r="I79" s="17">
        <v>97.35</v>
      </c>
      <c r="J79" s="18">
        <f t="shared" si="8"/>
        <v>8769.896729776248</v>
      </c>
      <c r="K79" s="18">
        <f t="shared" si="9"/>
        <v>10468.022598870057</v>
      </c>
      <c r="L79" s="19">
        <v>1019062</v>
      </c>
      <c r="M79" s="16"/>
      <c r="N79" s="4" t="s">
        <v>22</v>
      </c>
      <c r="O79" s="63"/>
      <c r="Q79" s="30"/>
    </row>
    <row r="80" spans="1:17" ht="15.75">
      <c r="A80" s="3">
        <v>75</v>
      </c>
      <c r="B80" s="4" t="s">
        <v>20</v>
      </c>
      <c r="C80" s="5">
        <f t="shared" si="10"/>
        <v>804</v>
      </c>
      <c r="D80" s="4">
        <v>8</v>
      </c>
      <c r="E80" s="6" t="s">
        <v>25</v>
      </c>
      <c r="F80" s="4">
        <v>3</v>
      </c>
      <c r="G80" s="17">
        <v>116.2</v>
      </c>
      <c r="H80" s="8">
        <f t="shared" si="7"/>
        <v>18.85000000000001</v>
      </c>
      <c r="I80" s="17">
        <v>97.35</v>
      </c>
      <c r="J80" s="18">
        <f t="shared" si="8"/>
        <v>8802.151462994836</v>
      </c>
      <c r="K80" s="18">
        <f t="shared" si="9"/>
        <v>10506.5228556754</v>
      </c>
      <c r="L80" s="19">
        <v>1022810</v>
      </c>
      <c r="M80" s="16"/>
      <c r="N80" s="4" t="s">
        <v>22</v>
      </c>
      <c r="O80" s="63"/>
      <c r="Q80" s="30"/>
    </row>
    <row r="81" spans="1:17" ht="15.75">
      <c r="A81" s="3">
        <v>76</v>
      </c>
      <c r="B81" s="4" t="s">
        <v>20</v>
      </c>
      <c r="C81" s="5">
        <f t="shared" si="10"/>
        <v>904</v>
      </c>
      <c r="D81" s="4">
        <v>9</v>
      </c>
      <c r="E81" s="6" t="s">
        <v>25</v>
      </c>
      <c r="F81" s="4">
        <v>3</v>
      </c>
      <c r="G81" s="17">
        <v>116.2</v>
      </c>
      <c r="H81" s="8">
        <f t="shared" si="7"/>
        <v>18.85000000000001</v>
      </c>
      <c r="I81" s="17">
        <v>97.35</v>
      </c>
      <c r="J81" s="18">
        <f t="shared" si="8"/>
        <v>8855.91222030981</v>
      </c>
      <c r="K81" s="18">
        <f t="shared" si="9"/>
        <v>10570.693374422188</v>
      </c>
      <c r="L81" s="19">
        <v>1029057</v>
      </c>
      <c r="M81" s="16"/>
      <c r="N81" s="4" t="s">
        <v>22</v>
      </c>
      <c r="O81" s="63"/>
      <c r="Q81" s="30"/>
    </row>
    <row r="82" spans="1:17" ht="15.75">
      <c r="A82" s="3">
        <v>77</v>
      </c>
      <c r="B82" s="4" t="s">
        <v>20</v>
      </c>
      <c r="C82" s="5">
        <f t="shared" si="10"/>
        <v>1004</v>
      </c>
      <c r="D82" s="4">
        <v>10</v>
      </c>
      <c r="E82" s="6" t="s">
        <v>25</v>
      </c>
      <c r="F82" s="4">
        <v>3</v>
      </c>
      <c r="G82" s="17">
        <v>116.2</v>
      </c>
      <c r="H82" s="8">
        <f t="shared" si="7"/>
        <v>18.85000000000001</v>
      </c>
      <c r="I82" s="17">
        <v>97.35</v>
      </c>
      <c r="J82" s="18">
        <f t="shared" si="8"/>
        <v>9140.860585197934</v>
      </c>
      <c r="K82" s="18">
        <f t="shared" si="9"/>
        <v>10910.816640986133</v>
      </c>
      <c r="L82" s="19">
        <v>1062168</v>
      </c>
      <c r="M82" s="16"/>
      <c r="N82" s="4" t="s">
        <v>22</v>
      </c>
      <c r="O82" s="63"/>
      <c r="Q82" s="30"/>
    </row>
    <row r="83" spans="1:17" ht="15.75">
      <c r="A83" s="3">
        <v>78</v>
      </c>
      <c r="B83" s="4" t="s">
        <v>20</v>
      </c>
      <c r="C83" s="5">
        <f t="shared" si="10"/>
        <v>1104</v>
      </c>
      <c r="D83" s="4">
        <v>11</v>
      </c>
      <c r="E83" s="6" t="s">
        <v>25</v>
      </c>
      <c r="F83" s="4">
        <v>3</v>
      </c>
      <c r="G83" s="17">
        <v>116.2</v>
      </c>
      <c r="H83" s="8">
        <f t="shared" si="7"/>
        <v>18.85000000000001</v>
      </c>
      <c r="I83" s="17">
        <v>97.35</v>
      </c>
      <c r="J83" s="18">
        <f t="shared" si="8"/>
        <v>9194.621342512908</v>
      </c>
      <c r="K83" s="18">
        <f t="shared" si="9"/>
        <v>10974.987159732924</v>
      </c>
      <c r="L83" s="19">
        <v>1068415</v>
      </c>
      <c r="M83" s="16"/>
      <c r="N83" s="4" t="s">
        <v>22</v>
      </c>
      <c r="O83" s="63"/>
      <c r="Q83" s="30"/>
    </row>
    <row r="84" spans="1:17" ht="15.75">
      <c r="A84" s="3">
        <v>79</v>
      </c>
      <c r="B84" s="4" t="s">
        <v>20</v>
      </c>
      <c r="C84" s="5">
        <f t="shared" si="10"/>
        <v>1204</v>
      </c>
      <c r="D84" s="4">
        <v>12</v>
      </c>
      <c r="E84" s="6" t="s">
        <v>25</v>
      </c>
      <c r="F84" s="4">
        <v>3</v>
      </c>
      <c r="G84" s="17">
        <v>116.2</v>
      </c>
      <c r="H84" s="8">
        <f t="shared" si="7"/>
        <v>18.85000000000001</v>
      </c>
      <c r="I84" s="17">
        <v>97.35</v>
      </c>
      <c r="J84" s="18">
        <f t="shared" si="8"/>
        <v>9248.390705679862</v>
      </c>
      <c r="K84" s="18">
        <f t="shared" si="9"/>
        <v>11039.167950693374</v>
      </c>
      <c r="L84" s="19">
        <v>1074663</v>
      </c>
      <c r="M84" s="16"/>
      <c r="N84" s="4" t="s">
        <v>22</v>
      </c>
      <c r="O84" s="63"/>
      <c r="Q84" s="30"/>
    </row>
    <row r="85" spans="1:17" ht="15.75">
      <c r="A85" s="3">
        <v>80</v>
      </c>
      <c r="B85" s="4" t="s">
        <v>20</v>
      </c>
      <c r="C85" s="5">
        <f t="shared" si="10"/>
        <v>1304</v>
      </c>
      <c r="D85" s="4">
        <v>13</v>
      </c>
      <c r="E85" s="6" t="s">
        <v>25</v>
      </c>
      <c r="F85" s="4">
        <v>3</v>
      </c>
      <c r="G85" s="17">
        <v>116.2</v>
      </c>
      <c r="H85" s="8">
        <f t="shared" si="7"/>
        <v>18.85000000000001</v>
      </c>
      <c r="I85" s="17">
        <v>97.35</v>
      </c>
      <c r="J85" s="18">
        <f t="shared" si="8"/>
        <v>9302.151462994836</v>
      </c>
      <c r="K85" s="18">
        <f t="shared" si="9"/>
        <v>11103.338469440165</v>
      </c>
      <c r="L85" s="19">
        <v>1080910</v>
      </c>
      <c r="M85" s="16"/>
      <c r="N85" s="4" t="s">
        <v>22</v>
      </c>
      <c r="O85" s="63"/>
      <c r="Q85" s="30"/>
    </row>
    <row r="86" spans="1:17" ht="15.75">
      <c r="A86" s="3">
        <v>81</v>
      </c>
      <c r="B86" s="4" t="s">
        <v>20</v>
      </c>
      <c r="C86" s="5">
        <f t="shared" si="10"/>
        <v>1404</v>
      </c>
      <c r="D86" s="4">
        <v>14</v>
      </c>
      <c r="E86" s="6" t="s">
        <v>25</v>
      </c>
      <c r="F86" s="4">
        <v>3</v>
      </c>
      <c r="G86" s="17">
        <v>116.2</v>
      </c>
      <c r="H86" s="8">
        <f t="shared" si="7"/>
        <v>18.85000000000001</v>
      </c>
      <c r="I86" s="17">
        <v>97.35</v>
      </c>
      <c r="J86" s="18">
        <f t="shared" si="8"/>
        <v>9356.153184165232</v>
      </c>
      <c r="K86" s="18">
        <f t="shared" si="9"/>
        <v>11167.796610169493</v>
      </c>
      <c r="L86" s="19">
        <v>1087185</v>
      </c>
      <c r="M86" s="16"/>
      <c r="N86" s="4" t="s">
        <v>22</v>
      </c>
      <c r="O86" s="63"/>
      <c r="Q86" s="30"/>
    </row>
    <row r="87" spans="1:17" ht="15.75">
      <c r="A87" s="3">
        <v>82</v>
      </c>
      <c r="B87" s="4" t="s">
        <v>20</v>
      </c>
      <c r="C87" s="5">
        <f t="shared" si="10"/>
        <v>1504</v>
      </c>
      <c r="D87" s="4">
        <v>15</v>
      </c>
      <c r="E87" s="6" t="s">
        <v>25</v>
      </c>
      <c r="F87" s="4">
        <v>3</v>
      </c>
      <c r="G87" s="17">
        <v>116.2</v>
      </c>
      <c r="H87" s="8">
        <f t="shared" si="7"/>
        <v>18.85000000000001</v>
      </c>
      <c r="I87" s="17">
        <v>97.35</v>
      </c>
      <c r="J87" s="18">
        <f t="shared" si="8"/>
        <v>9410.14629948365</v>
      </c>
      <c r="K87" s="18">
        <f t="shared" si="9"/>
        <v>11232.244478685157</v>
      </c>
      <c r="L87" s="19">
        <v>1093459</v>
      </c>
      <c r="M87" s="16"/>
      <c r="N87" s="4" t="s">
        <v>22</v>
      </c>
      <c r="O87" s="63"/>
      <c r="Q87" s="30"/>
    </row>
    <row r="88" spans="1:17" ht="15.75">
      <c r="A88" s="3">
        <v>83</v>
      </c>
      <c r="B88" s="4" t="s">
        <v>20</v>
      </c>
      <c r="C88" s="5">
        <f t="shared" si="10"/>
        <v>1604</v>
      </c>
      <c r="D88" s="4">
        <v>16</v>
      </c>
      <c r="E88" s="6" t="s">
        <v>25</v>
      </c>
      <c r="F88" s="4">
        <v>3</v>
      </c>
      <c r="G88" s="17">
        <v>116.2</v>
      </c>
      <c r="H88" s="8">
        <f t="shared" si="7"/>
        <v>18.85000000000001</v>
      </c>
      <c r="I88" s="17">
        <v>97.35</v>
      </c>
      <c r="J88" s="18">
        <f t="shared" si="8"/>
        <v>9464.148020654044</v>
      </c>
      <c r="K88" s="18">
        <f t="shared" si="9"/>
        <v>11296.702619414484</v>
      </c>
      <c r="L88" s="19">
        <v>1099734</v>
      </c>
      <c r="M88" s="16"/>
      <c r="N88" s="4" t="s">
        <v>22</v>
      </c>
      <c r="O88" s="63"/>
      <c r="Q88" s="30"/>
    </row>
    <row r="89" spans="1:17" ht="15.75">
      <c r="A89" s="3">
        <v>84</v>
      </c>
      <c r="B89" s="4" t="s">
        <v>20</v>
      </c>
      <c r="C89" s="5">
        <f t="shared" si="10"/>
        <v>1704</v>
      </c>
      <c r="D89" s="4">
        <v>17</v>
      </c>
      <c r="E89" s="6" t="s">
        <v>25</v>
      </c>
      <c r="F89" s="4">
        <v>3</v>
      </c>
      <c r="G89" s="17">
        <v>116.2</v>
      </c>
      <c r="H89" s="8">
        <f t="shared" si="7"/>
        <v>18.85000000000001</v>
      </c>
      <c r="I89" s="17">
        <v>97.35</v>
      </c>
      <c r="J89" s="18">
        <f t="shared" si="8"/>
        <v>9518.14974182444</v>
      </c>
      <c r="K89" s="18">
        <f t="shared" si="9"/>
        <v>11361.160760143812</v>
      </c>
      <c r="L89" s="19">
        <v>1106009</v>
      </c>
      <c r="M89" s="16"/>
      <c r="N89" s="4" t="s">
        <v>22</v>
      </c>
      <c r="O89" s="63"/>
      <c r="Q89" s="30"/>
    </row>
    <row r="90" spans="1:17" ht="15.75">
      <c r="A90" s="3">
        <v>85</v>
      </c>
      <c r="B90" s="4" t="s">
        <v>20</v>
      </c>
      <c r="C90" s="5">
        <f t="shared" si="10"/>
        <v>1804</v>
      </c>
      <c r="D90" s="4">
        <v>18</v>
      </c>
      <c r="E90" s="6" t="s">
        <v>25</v>
      </c>
      <c r="F90" s="4">
        <v>3</v>
      </c>
      <c r="G90" s="17">
        <v>116.2</v>
      </c>
      <c r="H90" s="8">
        <f t="shared" si="7"/>
        <v>18.85000000000001</v>
      </c>
      <c r="I90" s="17">
        <v>97.35</v>
      </c>
      <c r="J90" s="18">
        <f t="shared" si="8"/>
        <v>9572.151462994836</v>
      </c>
      <c r="K90" s="18">
        <f t="shared" si="9"/>
        <v>11425.618900873138</v>
      </c>
      <c r="L90" s="19">
        <v>1112284</v>
      </c>
      <c r="M90" s="16"/>
      <c r="N90" s="4" t="s">
        <v>22</v>
      </c>
      <c r="O90" s="63"/>
      <c r="Q90" s="30"/>
    </row>
    <row r="91" spans="1:17" ht="15.75">
      <c r="A91" s="3">
        <v>86</v>
      </c>
      <c r="B91" s="4" t="s">
        <v>20</v>
      </c>
      <c r="C91" s="5">
        <f t="shared" si="10"/>
        <v>1904</v>
      </c>
      <c r="D91" s="4">
        <v>19</v>
      </c>
      <c r="E91" s="6" t="s">
        <v>25</v>
      </c>
      <c r="F91" s="4">
        <v>3</v>
      </c>
      <c r="G91" s="17">
        <v>116.2</v>
      </c>
      <c r="H91" s="8">
        <f t="shared" si="7"/>
        <v>18.85000000000001</v>
      </c>
      <c r="I91" s="17">
        <v>97.35</v>
      </c>
      <c r="J91" s="18">
        <f t="shared" si="8"/>
        <v>9626.153184165232</v>
      </c>
      <c r="K91" s="18">
        <f t="shared" si="9"/>
        <v>11490.077041602466</v>
      </c>
      <c r="L91" s="19">
        <v>1118559</v>
      </c>
      <c r="M91" s="16"/>
      <c r="N91" s="4" t="s">
        <v>22</v>
      </c>
      <c r="O91" s="63"/>
      <c r="Q91" s="30"/>
    </row>
    <row r="92" spans="1:17" ht="15.75">
      <c r="A92" s="3">
        <v>87</v>
      </c>
      <c r="B92" s="4" t="s">
        <v>20</v>
      </c>
      <c r="C92" s="5">
        <f t="shared" si="10"/>
        <v>2004</v>
      </c>
      <c r="D92" s="4">
        <v>20</v>
      </c>
      <c r="E92" s="6" t="s">
        <v>25</v>
      </c>
      <c r="F92" s="4">
        <v>3</v>
      </c>
      <c r="G92" s="17">
        <v>116.2</v>
      </c>
      <c r="H92" s="8">
        <f t="shared" si="7"/>
        <v>18.85000000000001</v>
      </c>
      <c r="I92" s="17">
        <v>97.35</v>
      </c>
      <c r="J92" s="18">
        <f t="shared" si="8"/>
        <v>9680.14629948365</v>
      </c>
      <c r="K92" s="18">
        <f t="shared" si="9"/>
        <v>11554.52491011813</v>
      </c>
      <c r="L92" s="19">
        <v>1124833</v>
      </c>
      <c r="M92" s="16"/>
      <c r="N92" s="4" t="s">
        <v>22</v>
      </c>
      <c r="O92" s="63"/>
      <c r="Q92" s="30"/>
    </row>
    <row r="93" spans="1:17" ht="15.75">
      <c r="A93" s="3">
        <v>88</v>
      </c>
      <c r="B93" s="4" t="s">
        <v>20</v>
      </c>
      <c r="C93" s="5">
        <f t="shared" si="10"/>
        <v>2104</v>
      </c>
      <c r="D93" s="4">
        <v>21</v>
      </c>
      <c r="E93" s="6" t="s">
        <v>25</v>
      </c>
      <c r="F93" s="4">
        <v>3</v>
      </c>
      <c r="G93" s="17">
        <v>116.2</v>
      </c>
      <c r="H93" s="8">
        <f t="shared" si="7"/>
        <v>18.85000000000001</v>
      </c>
      <c r="I93" s="17">
        <v>97.35</v>
      </c>
      <c r="J93" s="18">
        <f t="shared" si="8"/>
        <v>9734.148020654044</v>
      </c>
      <c r="K93" s="18">
        <f t="shared" si="9"/>
        <v>11618.983050847459</v>
      </c>
      <c r="L93" s="19">
        <v>1131108</v>
      </c>
      <c r="M93" s="16"/>
      <c r="N93" s="4" t="s">
        <v>22</v>
      </c>
      <c r="O93" s="63"/>
      <c r="Q93" s="30"/>
    </row>
    <row r="94" spans="1:17" ht="15.75">
      <c r="A94" s="3">
        <v>89</v>
      </c>
      <c r="B94" s="4" t="s">
        <v>20</v>
      </c>
      <c r="C94" s="5">
        <f t="shared" si="10"/>
        <v>2204</v>
      </c>
      <c r="D94" s="4">
        <v>22</v>
      </c>
      <c r="E94" s="6" t="s">
        <v>25</v>
      </c>
      <c r="F94" s="4">
        <v>3</v>
      </c>
      <c r="G94" s="17">
        <v>116.2</v>
      </c>
      <c r="H94" s="8">
        <f t="shared" si="7"/>
        <v>18.85000000000001</v>
      </c>
      <c r="I94" s="17">
        <v>97.35</v>
      </c>
      <c r="J94" s="18">
        <f t="shared" si="8"/>
        <v>9788.14974182444</v>
      </c>
      <c r="K94" s="18">
        <f t="shared" si="9"/>
        <v>11683.441191576785</v>
      </c>
      <c r="L94" s="19">
        <v>1137383</v>
      </c>
      <c r="M94" s="16"/>
      <c r="N94" s="4" t="s">
        <v>22</v>
      </c>
      <c r="O94" s="63"/>
      <c r="Q94" s="30"/>
    </row>
    <row r="95" spans="1:17" ht="15.75">
      <c r="A95" s="3">
        <v>90</v>
      </c>
      <c r="B95" s="4" t="s">
        <v>20</v>
      </c>
      <c r="C95" s="5">
        <f t="shared" si="10"/>
        <v>2304</v>
      </c>
      <c r="D95" s="4">
        <v>23</v>
      </c>
      <c r="E95" s="6" t="s">
        <v>25</v>
      </c>
      <c r="F95" s="4">
        <v>3</v>
      </c>
      <c r="G95" s="17">
        <v>116.2</v>
      </c>
      <c r="H95" s="8">
        <f t="shared" si="7"/>
        <v>18.85000000000001</v>
      </c>
      <c r="I95" s="17">
        <v>97.35</v>
      </c>
      <c r="J95" s="18">
        <f t="shared" si="8"/>
        <v>9842.151462994836</v>
      </c>
      <c r="K95" s="18">
        <f t="shared" si="9"/>
        <v>11747.899332306113</v>
      </c>
      <c r="L95" s="19">
        <v>1143658</v>
      </c>
      <c r="M95" s="16"/>
      <c r="N95" s="4" t="s">
        <v>22</v>
      </c>
      <c r="O95" s="63"/>
      <c r="Q95" s="30"/>
    </row>
    <row r="96" spans="1:17" ht="15.75">
      <c r="A96" s="3">
        <v>91</v>
      </c>
      <c r="B96" s="4" t="s">
        <v>20</v>
      </c>
      <c r="C96" s="5">
        <f t="shared" si="10"/>
        <v>2404</v>
      </c>
      <c r="D96" s="4">
        <v>24</v>
      </c>
      <c r="E96" s="6" t="s">
        <v>25</v>
      </c>
      <c r="F96" s="4">
        <v>3</v>
      </c>
      <c r="G96" s="17">
        <v>116.2</v>
      </c>
      <c r="H96" s="8">
        <f t="shared" si="7"/>
        <v>18.85000000000001</v>
      </c>
      <c r="I96" s="17">
        <v>97.35</v>
      </c>
      <c r="J96" s="18">
        <f t="shared" si="8"/>
        <v>9896.153184165232</v>
      </c>
      <c r="K96" s="18">
        <f t="shared" si="9"/>
        <v>11812.35747303544</v>
      </c>
      <c r="L96" s="19">
        <v>1149933</v>
      </c>
      <c r="M96" s="16"/>
      <c r="N96" s="4" t="s">
        <v>22</v>
      </c>
      <c r="O96" s="63"/>
      <c r="Q96" s="30"/>
    </row>
    <row r="97" spans="1:19" ht="15.75">
      <c r="A97" s="3">
        <v>92</v>
      </c>
      <c r="B97" s="4" t="s">
        <v>20</v>
      </c>
      <c r="C97" s="5">
        <f t="shared" si="10"/>
        <v>2504</v>
      </c>
      <c r="D97" s="4">
        <v>25</v>
      </c>
      <c r="E97" s="6" t="s">
        <v>25</v>
      </c>
      <c r="F97" s="4">
        <v>3</v>
      </c>
      <c r="G97" s="32">
        <v>116.2</v>
      </c>
      <c r="H97" s="8">
        <f t="shared" si="7"/>
        <v>18.85000000000001</v>
      </c>
      <c r="I97" s="17">
        <v>97.35</v>
      </c>
      <c r="J97" s="28">
        <f t="shared" si="8"/>
        <v>9950.14629948365</v>
      </c>
      <c r="K97" s="18">
        <f t="shared" si="9"/>
        <v>11876.805341551106</v>
      </c>
      <c r="L97" s="29">
        <v>1156207</v>
      </c>
      <c r="M97" s="16"/>
      <c r="N97" s="4" t="s">
        <v>22</v>
      </c>
      <c r="O97" s="63"/>
      <c r="Q97" s="30">
        <f>SUM(G75:G97)</f>
        <v>2672.5999999999995</v>
      </c>
      <c r="R97" s="31">
        <f>S97/Q97</f>
        <v>9300.381276659435</v>
      </c>
      <c r="S97" s="2">
        <f>SUM(L75:L97)</f>
        <v>24856199</v>
      </c>
    </row>
    <row r="98" spans="1:15" s="1" customFormat="1" ht="24.75" customHeight="1">
      <c r="A98" s="48" t="s">
        <v>26</v>
      </c>
      <c r="B98" s="48"/>
      <c r="C98" s="48"/>
      <c r="D98" s="48"/>
      <c r="E98" s="48"/>
      <c r="F98" s="49"/>
      <c r="G98" s="9">
        <f>SUM(G6:G97)</f>
        <v>13678.000000000024</v>
      </c>
      <c r="H98" s="9">
        <f>SUM(H6:H97)</f>
        <v>2219.0599999999977</v>
      </c>
      <c r="I98" s="9">
        <f>SUM(I6:I97)</f>
        <v>11458.940000000019</v>
      </c>
      <c r="J98" s="21">
        <f t="shared" si="8"/>
        <v>11848.891212165501</v>
      </c>
      <c r="K98" s="21">
        <f t="shared" si="9"/>
        <v>14143.466498646449</v>
      </c>
      <c r="L98" s="22">
        <f>SUM(L6:L97)</f>
        <v>162069134</v>
      </c>
      <c r="M98" s="23"/>
      <c r="N98" s="24"/>
      <c r="O98" s="25"/>
    </row>
    <row r="99" spans="1:16" s="1" customFormat="1" ht="55.5" customHeight="1">
      <c r="A99" s="33"/>
      <c r="B99" s="34"/>
      <c r="C99" s="34"/>
      <c r="D99" s="34"/>
      <c r="E99" s="34"/>
      <c r="F99" s="34"/>
      <c r="G99" s="35" t="s">
        <v>27</v>
      </c>
      <c r="H99" s="35" t="s">
        <v>28</v>
      </c>
      <c r="I99" s="35" t="s">
        <v>29</v>
      </c>
      <c r="J99" s="35" t="s">
        <v>30</v>
      </c>
      <c r="K99" s="35" t="s">
        <v>31</v>
      </c>
      <c r="L99" s="35" t="s">
        <v>32</v>
      </c>
      <c r="M99" s="35" t="s">
        <v>33</v>
      </c>
      <c r="N99" s="35" t="s">
        <v>34</v>
      </c>
      <c r="O99" s="40" t="s">
        <v>35</v>
      </c>
      <c r="P99" s="41"/>
    </row>
    <row r="100" spans="1:16" s="1" customFormat="1" ht="55.5" customHeight="1">
      <c r="A100" s="33"/>
      <c r="B100" s="34"/>
      <c r="C100" s="34"/>
      <c r="D100" s="34"/>
      <c r="E100" s="34"/>
      <c r="F100" s="36" t="s">
        <v>36</v>
      </c>
      <c r="G100" s="37">
        <f>G98</f>
        <v>13678.000000000024</v>
      </c>
      <c r="H100" s="37">
        <f>H98</f>
        <v>2219.0599999999977</v>
      </c>
      <c r="I100" s="37">
        <f>I98</f>
        <v>11458.940000000019</v>
      </c>
      <c r="J100" s="42">
        <v>13769.567112896148</v>
      </c>
      <c r="K100" s="42">
        <v>13120.034764679636</v>
      </c>
      <c r="L100" s="42">
        <v>9510.098094687117</v>
      </c>
      <c r="M100" s="42">
        <v>9300.381276659435</v>
      </c>
      <c r="N100" s="42">
        <f>J98</f>
        <v>11848.891212165501</v>
      </c>
      <c r="O100" s="42">
        <f>L98</f>
        <v>162069134</v>
      </c>
      <c r="P100" s="43"/>
    </row>
    <row r="101" spans="1:16" s="1" customFormat="1" ht="55.5" customHeight="1">
      <c r="A101" s="33"/>
      <c r="B101" s="34"/>
      <c r="C101" s="34"/>
      <c r="D101" s="34"/>
      <c r="E101" s="34"/>
      <c r="F101" s="38" t="s">
        <v>37</v>
      </c>
      <c r="G101" s="39"/>
      <c r="H101" s="39"/>
      <c r="I101" s="39"/>
      <c r="J101" s="44">
        <f aca="true" t="shared" si="11" ref="J101:O101">J100*0.91</f>
        <v>12530.306072735495</v>
      </c>
      <c r="K101" s="44">
        <f t="shared" si="11"/>
        <v>11939.23163585847</v>
      </c>
      <c r="L101" s="44">
        <f t="shared" si="11"/>
        <v>8654.189266165276</v>
      </c>
      <c r="M101" s="44">
        <f t="shared" si="11"/>
        <v>8463.346961760086</v>
      </c>
      <c r="N101" s="44">
        <f t="shared" si="11"/>
        <v>10782.491003070607</v>
      </c>
      <c r="O101" s="44">
        <f t="shared" si="11"/>
        <v>147482911.94</v>
      </c>
      <c r="P101" s="43"/>
    </row>
    <row r="102" spans="1:15" s="1" customFormat="1" ht="55.5" customHeight="1">
      <c r="A102" s="50" t="s">
        <v>38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5" s="1" customFormat="1" ht="73.5" customHeight="1">
      <c r="A103" s="53" t="s">
        <v>39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s="1" customFormat="1" ht="24.75" customHeight="1">
      <c r="A104" s="55" t="s">
        <v>40</v>
      </c>
      <c r="B104" s="55"/>
      <c r="C104" s="55"/>
      <c r="D104" s="55"/>
      <c r="E104" s="55"/>
      <c r="F104" s="10"/>
      <c r="G104" s="10"/>
      <c r="H104" s="10"/>
      <c r="I104" s="10"/>
      <c r="J104" s="10"/>
      <c r="K104" s="55" t="s">
        <v>41</v>
      </c>
      <c r="L104" s="55"/>
      <c r="M104" s="10"/>
      <c r="N104" s="11"/>
      <c r="O104" s="11"/>
    </row>
    <row r="105" spans="1:15" s="1" customFormat="1" ht="24.75" customHeight="1">
      <c r="A105" s="55" t="s">
        <v>42</v>
      </c>
      <c r="B105" s="55"/>
      <c r="C105" s="55"/>
      <c r="D105" s="55"/>
      <c r="E105" s="55"/>
      <c r="F105" s="11"/>
      <c r="G105" s="11"/>
      <c r="H105" s="11"/>
      <c r="I105" s="11"/>
      <c r="J105" s="11"/>
      <c r="K105" s="55" t="s">
        <v>43</v>
      </c>
      <c r="L105" s="55"/>
      <c r="M105" s="10"/>
      <c r="N105" s="11"/>
      <c r="O105" s="11"/>
    </row>
    <row r="106" spans="1:5" s="1" customFormat="1" ht="24.75" customHeight="1">
      <c r="A106" s="55" t="s">
        <v>44</v>
      </c>
      <c r="B106" s="55"/>
      <c r="C106" s="55"/>
      <c r="D106" s="55"/>
      <c r="E106" s="55"/>
    </row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30.75" customHeight="1"/>
    <row r="116" ht="42" customHeight="1"/>
    <row r="117" ht="51.75" customHeight="1"/>
    <row r="118" ht="27" customHeight="1"/>
    <row r="119" ht="25.5" customHeight="1"/>
  </sheetData>
  <sheetProtection/>
  <mergeCells count="30">
    <mergeCell ref="O6:O28"/>
    <mergeCell ref="O29:O51"/>
    <mergeCell ref="O52:O74"/>
    <mergeCell ref="O75:O97"/>
    <mergeCell ref="J4:J5"/>
    <mergeCell ref="K4:K5"/>
    <mergeCell ref="L4:L5"/>
    <mergeCell ref="M4:M5"/>
    <mergeCell ref="N4:N5"/>
    <mergeCell ref="O4:O5"/>
    <mergeCell ref="A104:E104"/>
    <mergeCell ref="K104:L104"/>
    <mergeCell ref="A105:E105"/>
    <mergeCell ref="K105:L105"/>
    <mergeCell ref="A106:E106"/>
    <mergeCell ref="A4:A5"/>
    <mergeCell ref="B4:B5"/>
    <mergeCell ref="C4:C5"/>
    <mergeCell ref="D4:D5"/>
    <mergeCell ref="E4:E5"/>
    <mergeCell ref="A1:B1"/>
    <mergeCell ref="A2:O2"/>
    <mergeCell ref="A3:H3"/>
    <mergeCell ref="A98:F98"/>
    <mergeCell ref="A102:O102"/>
    <mergeCell ref="A103:O103"/>
    <mergeCell ref="F4:F5"/>
    <mergeCell ref="G4:G5"/>
    <mergeCell ref="H4:H5"/>
    <mergeCell ref="I4:I5"/>
  </mergeCells>
  <printOptions/>
  <pageMargins left="0.4722222222222222" right="0.3145833333333333" top="0.4722222222222222" bottom="0.4722222222222222" header="0.19652777777777777" footer="0.19652777777777777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workbookViewId="0" topLeftCell="A41">
      <selection activeCell="J61" sqref="J61"/>
    </sheetView>
  </sheetViews>
  <sheetFormatPr defaultColWidth="8.75390625" defaultRowHeight="14.25"/>
  <cols>
    <col min="1" max="1" width="3.875" style="2" customWidth="1"/>
    <col min="2" max="2" width="9.125" style="2" customWidth="1"/>
    <col min="3" max="3" width="5.25390625" style="2" customWidth="1"/>
    <col min="4" max="4" width="5.125" style="2" customWidth="1"/>
    <col min="5" max="5" width="10.50390625" style="2" customWidth="1"/>
    <col min="6" max="6" width="5.375" style="2" customWidth="1"/>
    <col min="7" max="7" width="7.625" style="2" customWidth="1"/>
    <col min="8" max="8" width="10.25390625" style="2" customWidth="1"/>
    <col min="9" max="9" width="7.125" style="2" customWidth="1"/>
    <col min="10" max="10" width="11.125" style="2" customWidth="1"/>
    <col min="11" max="11" width="9.25390625" style="2" customWidth="1"/>
    <col min="12" max="12" width="11.50390625" style="2" customWidth="1"/>
    <col min="13" max="13" width="10.625" style="2" customWidth="1"/>
    <col min="14" max="14" width="11.75390625" style="2" customWidth="1"/>
    <col min="15" max="15" width="12.25390625" style="2" customWidth="1"/>
    <col min="16" max="17" width="9.00390625" style="2" bestFit="1" customWidth="1"/>
    <col min="18" max="18" width="13.00390625" style="2" customWidth="1"/>
    <col min="19" max="19" width="9.50390625" style="2" bestFit="1" customWidth="1"/>
    <col min="20" max="21" width="10.625" style="2" bestFit="1" customWidth="1"/>
    <col min="22" max="16384" width="8.75390625" style="2" customWidth="1"/>
  </cols>
  <sheetData>
    <row r="1" spans="1:2" ht="18" customHeight="1">
      <c r="A1" s="45" t="s">
        <v>0</v>
      </c>
      <c r="B1" s="45"/>
    </row>
    <row r="2" spans="1:15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6" customHeight="1">
      <c r="A3" s="47" t="s">
        <v>2</v>
      </c>
      <c r="B3" s="47"/>
      <c r="C3" s="47"/>
      <c r="D3" s="47"/>
      <c r="E3" s="47"/>
      <c r="F3" s="47"/>
      <c r="G3" s="47"/>
      <c r="H3" s="47"/>
      <c r="I3" s="12" t="s">
        <v>3</v>
      </c>
      <c r="K3" s="13" t="s">
        <v>4</v>
      </c>
      <c r="M3" s="14"/>
      <c r="N3" s="15"/>
      <c r="O3" s="15"/>
    </row>
    <row r="4" spans="1:15" ht="30" customHeight="1">
      <c r="A4" s="56" t="s">
        <v>5</v>
      </c>
      <c r="B4" s="57" t="s">
        <v>6</v>
      </c>
      <c r="C4" s="57" t="s">
        <v>7</v>
      </c>
      <c r="D4" s="57" t="s">
        <v>8</v>
      </c>
      <c r="E4" s="57" t="s">
        <v>9</v>
      </c>
      <c r="F4" s="57" t="s">
        <v>10</v>
      </c>
      <c r="G4" s="57" t="s">
        <v>11</v>
      </c>
      <c r="H4" s="57" t="s">
        <v>12</v>
      </c>
      <c r="I4" s="58" t="s">
        <v>13</v>
      </c>
      <c r="J4" s="57" t="s">
        <v>14</v>
      </c>
      <c r="K4" s="57" t="s">
        <v>15</v>
      </c>
      <c r="L4" s="58" t="s">
        <v>16</v>
      </c>
      <c r="M4" s="60" t="s">
        <v>17</v>
      </c>
      <c r="N4" s="62" t="s">
        <v>18</v>
      </c>
      <c r="O4" s="56" t="s">
        <v>19</v>
      </c>
    </row>
    <row r="5" spans="1:15" ht="36" customHeight="1">
      <c r="A5" s="56"/>
      <c r="B5" s="57"/>
      <c r="C5" s="57"/>
      <c r="D5" s="57"/>
      <c r="E5" s="57"/>
      <c r="F5" s="57"/>
      <c r="G5" s="57"/>
      <c r="H5" s="57"/>
      <c r="I5" s="59"/>
      <c r="J5" s="57"/>
      <c r="K5" s="57"/>
      <c r="L5" s="59"/>
      <c r="M5" s="61"/>
      <c r="N5" s="62"/>
      <c r="O5" s="56"/>
    </row>
    <row r="6" spans="1:15" ht="19.5" customHeight="1">
      <c r="A6" s="3">
        <v>1</v>
      </c>
      <c r="B6" s="4" t="s">
        <v>45</v>
      </c>
      <c r="C6" s="5">
        <v>301</v>
      </c>
      <c r="D6" s="4">
        <v>3</v>
      </c>
      <c r="E6" s="6" t="s">
        <v>21</v>
      </c>
      <c r="F6" s="4">
        <v>3</v>
      </c>
      <c r="G6" s="7">
        <v>209.23</v>
      </c>
      <c r="H6" s="8">
        <f aca="true" t="shared" si="0" ref="H6:H30">G6-I6</f>
        <v>40.849999999999994</v>
      </c>
      <c r="I6" s="17">
        <v>168.38</v>
      </c>
      <c r="J6" s="18">
        <v>11484</v>
      </c>
      <c r="K6" s="18">
        <f aca="true" t="shared" si="1" ref="K6:K30">L6/I6</f>
        <v>14270.087421308943</v>
      </c>
      <c r="L6" s="19">
        <f aca="true" t="shared" si="2" ref="L6:L30">J6*G6</f>
        <v>2402797.32</v>
      </c>
      <c r="M6" s="16"/>
      <c r="N6" s="4" t="s">
        <v>22</v>
      </c>
      <c r="O6" s="63" t="s">
        <v>46</v>
      </c>
    </row>
    <row r="7" spans="1:15" ht="19.5" customHeight="1">
      <c r="A7" s="3">
        <v>2</v>
      </c>
      <c r="B7" s="4" t="s">
        <v>45</v>
      </c>
      <c r="C7" s="5">
        <v>401</v>
      </c>
      <c r="D7" s="4">
        <v>4</v>
      </c>
      <c r="E7" s="6" t="s">
        <v>21</v>
      </c>
      <c r="F7" s="4">
        <v>3</v>
      </c>
      <c r="G7" s="7">
        <v>209.23</v>
      </c>
      <c r="H7" s="8">
        <f t="shared" si="0"/>
        <v>40.849999999999994</v>
      </c>
      <c r="I7" s="17">
        <v>168.38</v>
      </c>
      <c r="J7" s="18">
        <v>11702</v>
      </c>
      <c r="K7" s="18">
        <f t="shared" si="1"/>
        <v>14540.975531535812</v>
      </c>
      <c r="L7" s="19">
        <f t="shared" si="2"/>
        <v>2448409.46</v>
      </c>
      <c r="M7" s="16"/>
      <c r="N7" s="4" t="s">
        <v>22</v>
      </c>
      <c r="O7" s="63"/>
    </row>
    <row r="8" spans="1:15" ht="19.5" customHeight="1">
      <c r="A8" s="3">
        <v>3</v>
      </c>
      <c r="B8" s="4" t="s">
        <v>45</v>
      </c>
      <c r="C8" s="5">
        <v>501</v>
      </c>
      <c r="D8" s="4">
        <v>5</v>
      </c>
      <c r="E8" s="6" t="s">
        <v>21</v>
      </c>
      <c r="F8" s="4">
        <v>3</v>
      </c>
      <c r="G8" s="7">
        <v>209.23</v>
      </c>
      <c r="H8" s="8">
        <f t="shared" si="0"/>
        <v>40.849999999999994</v>
      </c>
      <c r="I8" s="17">
        <v>168.38</v>
      </c>
      <c r="J8" s="18">
        <v>11921</v>
      </c>
      <c r="K8" s="18">
        <f t="shared" si="1"/>
        <v>14813.106247772896</v>
      </c>
      <c r="L8" s="19">
        <f t="shared" si="2"/>
        <v>2494230.83</v>
      </c>
      <c r="M8" s="16"/>
      <c r="N8" s="4" t="s">
        <v>22</v>
      </c>
      <c r="O8" s="63"/>
    </row>
    <row r="9" spans="1:15" ht="19.5" customHeight="1">
      <c r="A9" s="3">
        <v>4</v>
      </c>
      <c r="B9" s="4" t="s">
        <v>45</v>
      </c>
      <c r="C9" s="5">
        <v>601</v>
      </c>
      <c r="D9" s="4">
        <v>6</v>
      </c>
      <c r="E9" s="6" t="s">
        <v>21</v>
      </c>
      <c r="F9" s="4">
        <v>3</v>
      </c>
      <c r="G9" s="7">
        <v>209.23</v>
      </c>
      <c r="H9" s="8">
        <f t="shared" si="0"/>
        <v>40.849999999999994</v>
      </c>
      <c r="I9" s="17">
        <v>168.38</v>
      </c>
      <c r="J9" s="18">
        <v>12139</v>
      </c>
      <c r="K9" s="18">
        <f t="shared" si="1"/>
        <v>15083.994357999762</v>
      </c>
      <c r="L9" s="19">
        <f t="shared" si="2"/>
        <v>2539842.9699999997</v>
      </c>
      <c r="M9" s="16"/>
      <c r="N9" s="4" t="s">
        <v>22</v>
      </c>
      <c r="O9" s="63"/>
    </row>
    <row r="10" spans="1:15" ht="19.5" customHeight="1">
      <c r="A10" s="3">
        <v>5</v>
      </c>
      <c r="B10" s="4" t="s">
        <v>45</v>
      </c>
      <c r="C10" s="5">
        <v>701</v>
      </c>
      <c r="D10" s="4">
        <v>7</v>
      </c>
      <c r="E10" s="6" t="s">
        <v>21</v>
      </c>
      <c r="F10" s="4">
        <v>3</v>
      </c>
      <c r="G10" s="7">
        <v>209.23</v>
      </c>
      <c r="H10" s="8">
        <f t="shared" si="0"/>
        <v>40.849999999999994</v>
      </c>
      <c r="I10" s="17">
        <v>168.38</v>
      </c>
      <c r="J10" s="18">
        <v>12358</v>
      </c>
      <c r="K10" s="18">
        <f t="shared" si="1"/>
        <v>15356.125074236845</v>
      </c>
      <c r="L10" s="19">
        <f t="shared" si="2"/>
        <v>2585664.34</v>
      </c>
      <c r="M10" s="16"/>
      <c r="N10" s="4" t="s">
        <v>22</v>
      </c>
      <c r="O10" s="63"/>
    </row>
    <row r="11" spans="1:15" ht="19.5" customHeight="1">
      <c r="A11" s="3">
        <v>6</v>
      </c>
      <c r="B11" s="4" t="s">
        <v>45</v>
      </c>
      <c r="C11" s="5">
        <v>801</v>
      </c>
      <c r="D11" s="4">
        <v>8</v>
      </c>
      <c r="E11" s="6" t="s">
        <v>21</v>
      </c>
      <c r="F11" s="4">
        <v>3</v>
      </c>
      <c r="G11" s="7">
        <v>209.23</v>
      </c>
      <c r="H11" s="8">
        <f t="shared" si="0"/>
        <v>40.849999999999994</v>
      </c>
      <c r="I11" s="17">
        <v>168.38</v>
      </c>
      <c r="J11" s="18">
        <v>12576</v>
      </c>
      <c r="K11" s="18">
        <f t="shared" si="1"/>
        <v>15627.013184463713</v>
      </c>
      <c r="L11" s="19">
        <f t="shared" si="2"/>
        <v>2631276.48</v>
      </c>
      <c r="M11" s="16"/>
      <c r="N11" s="4" t="s">
        <v>22</v>
      </c>
      <c r="O11" s="63"/>
    </row>
    <row r="12" spans="1:15" ht="19.5" customHeight="1">
      <c r="A12" s="3">
        <v>7</v>
      </c>
      <c r="B12" s="4" t="s">
        <v>45</v>
      </c>
      <c r="C12" s="5">
        <v>901</v>
      </c>
      <c r="D12" s="4">
        <v>9</v>
      </c>
      <c r="E12" s="6" t="s">
        <v>21</v>
      </c>
      <c r="F12" s="4">
        <v>3</v>
      </c>
      <c r="G12" s="7">
        <v>209.23</v>
      </c>
      <c r="H12" s="8">
        <f t="shared" si="0"/>
        <v>40.849999999999994</v>
      </c>
      <c r="I12" s="17">
        <v>168.38</v>
      </c>
      <c r="J12" s="18">
        <v>12795</v>
      </c>
      <c r="K12" s="18">
        <f t="shared" si="1"/>
        <v>15899.143900700798</v>
      </c>
      <c r="L12" s="19">
        <f t="shared" si="2"/>
        <v>2677097.85</v>
      </c>
      <c r="M12" s="16"/>
      <c r="N12" s="4" t="s">
        <v>22</v>
      </c>
      <c r="O12" s="63"/>
    </row>
    <row r="13" spans="1:15" ht="19.5" customHeight="1">
      <c r="A13" s="3">
        <v>8</v>
      </c>
      <c r="B13" s="4" t="s">
        <v>45</v>
      </c>
      <c r="C13" s="5">
        <v>1001</v>
      </c>
      <c r="D13" s="4">
        <v>10</v>
      </c>
      <c r="E13" s="6" t="s">
        <v>21</v>
      </c>
      <c r="F13" s="4">
        <v>3</v>
      </c>
      <c r="G13" s="7">
        <v>209.23</v>
      </c>
      <c r="H13" s="8">
        <f t="shared" si="0"/>
        <v>40.849999999999994</v>
      </c>
      <c r="I13" s="17">
        <v>168.38</v>
      </c>
      <c r="J13" s="18">
        <v>13013</v>
      </c>
      <c r="K13" s="18">
        <f t="shared" si="1"/>
        <v>16170.032010927662</v>
      </c>
      <c r="L13" s="19">
        <f t="shared" si="2"/>
        <v>2722709.9899999998</v>
      </c>
      <c r="M13" s="16"/>
      <c r="N13" s="4" t="s">
        <v>22</v>
      </c>
      <c r="O13" s="63"/>
    </row>
    <row r="14" spans="1:15" ht="19.5" customHeight="1">
      <c r="A14" s="3">
        <v>9</v>
      </c>
      <c r="B14" s="4" t="s">
        <v>45</v>
      </c>
      <c r="C14" s="5">
        <v>1101</v>
      </c>
      <c r="D14" s="4">
        <v>11</v>
      </c>
      <c r="E14" s="6" t="s">
        <v>21</v>
      </c>
      <c r="F14" s="4">
        <v>3</v>
      </c>
      <c r="G14" s="7">
        <v>209.23</v>
      </c>
      <c r="H14" s="8">
        <f t="shared" si="0"/>
        <v>40.849999999999994</v>
      </c>
      <c r="I14" s="17">
        <v>168.38</v>
      </c>
      <c r="J14" s="18">
        <v>13232</v>
      </c>
      <c r="K14" s="18">
        <f t="shared" si="1"/>
        <v>16442.162727164745</v>
      </c>
      <c r="L14" s="19">
        <f t="shared" si="2"/>
        <v>2768531.36</v>
      </c>
      <c r="M14" s="16"/>
      <c r="N14" s="4" t="s">
        <v>22</v>
      </c>
      <c r="O14" s="63"/>
    </row>
    <row r="15" spans="1:15" ht="19.5" customHeight="1">
      <c r="A15" s="3">
        <v>10</v>
      </c>
      <c r="B15" s="4" t="s">
        <v>45</v>
      </c>
      <c r="C15" s="5">
        <v>1201</v>
      </c>
      <c r="D15" s="4">
        <v>12</v>
      </c>
      <c r="E15" s="6" t="s">
        <v>21</v>
      </c>
      <c r="F15" s="4">
        <v>3</v>
      </c>
      <c r="G15" s="7">
        <v>209.23</v>
      </c>
      <c r="H15" s="8">
        <f t="shared" si="0"/>
        <v>40.849999999999994</v>
      </c>
      <c r="I15" s="17">
        <v>168.38</v>
      </c>
      <c r="J15" s="18">
        <v>13450</v>
      </c>
      <c r="K15" s="18">
        <f t="shared" si="1"/>
        <v>16713.050837391616</v>
      </c>
      <c r="L15" s="19">
        <f t="shared" si="2"/>
        <v>2814143.5</v>
      </c>
      <c r="M15" s="16"/>
      <c r="N15" s="4" t="s">
        <v>22</v>
      </c>
      <c r="O15" s="63"/>
    </row>
    <row r="16" spans="1:15" ht="19.5" customHeight="1">
      <c r="A16" s="3">
        <v>11</v>
      </c>
      <c r="B16" s="4" t="s">
        <v>45</v>
      </c>
      <c r="C16" s="5">
        <v>1301</v>
      </c>
      <c r="D16" s="4">
        <v>13</v>
      </c>
      <c r="E16" s="6" t="s">
        <v>21</v>
      </c>
      <c r="F16" s="4">
        <v>3</v>
      </c>
      <c r="G16" s="7">
        <v>209.23</v>
      </c>
      <c r="H16" s="8">
        <f t="shared" si="0"/>
        <v>40.849999999999994</v>
      </c>
      <c r="I16" s="17">
        <v>168.38</v>
      </c>
      <c r="J16" s="18">
        <v>13669</v>
      </c>
      <c r="K16" s="18">
        <f t="shared" si="1"/>
        <v>16985.181553628696</v>
      </c>
      <c r="L16" s="19">
        <f t="shared" si="2"/>
        <v>2859964.8699999996</v>
      </c>
      <c r="M16" s="16"/>
      <c r="N16" s="4" t="s">
        <v>22</v>
      </c>
      <c r="O16" s="63"/>
    </row>
    <row r="17" spans="1:15" ht="19.5" customHeight="1">
      <c r="A17" s="3">
        <v>12</v>
      </c>
      <c r="B17" s="4" t="s">
        <v>45</v>
      </c>
      <c r="C17" s="5">
        <v>1401</v>
      </c>
      <c r="D17" s="4">
        <v>14</v>
      </c>
      <c r="E17" s="6" t="s">
        <v>21</v>
      </c>
      <c r="F17" s="4">
        <v>3</v>
      </c>
      <c r="G17" s="7">
        <v>209.23</v>
      </c>
      <c r="H17" s="8">
        <f t="shared" si="0"/>
        <v>40.849999999999994</v>
      </c>
      <c r="I17" s="17">
        <v>168.38</v>
      </c>
      <c r="J17" s="18">
        <v>13887</v>
      </c>
      <c r="K17" s="18">
        <f t="shared" si="1"/>
        <v>17256.069663855564</v>
      </c>
      <c r="L17" s="19">
        <f t="shared" si="2"/>
        <v>2905577.01</v>
      </c>
      <c r="M17" s="16"/>
      <c r="N17" s="4" t="s">
        <v>22</v>
      </c>
      <c r="O17" s="63"/>
    </row>
    <row r="18" spans="1:15" ht="19.5" customHeight="1">
      <c r="A18" s="3">
        <v>13</v>
      </c>
      <c r="B18" s="4" t="s">
        <v>45</v>
      </c>
      <c r="C18" s="5">
        <v>1501</v>
      </c>
      <c r="D18" s="4">
        <v>15</v>
      </c>
      <c r="E18" s="6" t="s">
        <v>21</v>
      </c>
      <c r="F18" s="4">
        <v>3</v>
      </c>
      <c r="G18" s="7">
        <v>209.23</v>
      </c>
      <c r="H18" s="8">
        <f t="shared" si="0"/>
        <v>40.849999999999994</v>
      </c>
      <c r="I18" s="17">
        <v>168.38</v>
      </c>
      <c r="J18" s="18">
        <v>14106</v>
      </c>
      <c r="K18" s="18">
        <f t="shared" si="1"/>
        <v>17528.200380092647</v>
      </c>
      <c r="L18" s="19">
        <f t="shared" si="2"/>
        <v>2951398.38</v>
      </c>
      <c r="M18" s="16"/>
      <c r="N18" s="4" t="s">
        <v>22</v>
      </c>
      <c r="O18" s="63"/>
    </row>
    <row r="19" spans="1:15" ht="19.5" customHeight="1">
      <c r="A19" s="3">
        <v>14</v>
      </c>
      <c r="B19" s="4" t="s">
        <v>45</v>
      </c>
      <c r="C19" s="5">
        <v>1601</v>
      </c>
      <c r="D19" s="4">
        <v>16</v>
      </c>
      <c r="E19" s="6" t="s">
        <v>21</v>
      </c>
      <c r="F19" s="4">
        <v>3</v>
      </c>
      <c r="G19" s="7">
        <v>209.23</v>
      </c>
      <c r="H19" s="8">
        <f t="shared" si="0"/>
        <v>40.849999999999994</v>
      </c>
      <c r="I19" s="17">
        <v>168.38</v>
      </c>
      <c r="J19" s="18">
        <v>14324</v>
      </c>
      <c r="K19" s="18">
        <f t="shared" si="1"/>
        <v>17799.088490319515</v>
      </c>
      <c r="L19" s="19">
        <f t="shared" si="2"/>
        <v>2997010.52</v>
      </c>
      <c r="M19" s="16"/>
      <c r="N19" s="4" t="s">
        <v>22</v>
      </c>
      <c r="O19" s="63"/>
    </row>
    <row r="20" spans="1:15" ht="19.5" customHeight="1">
      <c r="A20" s="3">
        <v>15</v>
      </c>
      <c r="B20" s="4" t="s">
        <v>45</v>
      </c>
      <c r="C20" s="5">
        <v>1701</v>
      </c>
      <c r="D20" s="4">
        <v>17</v>
      </c>
      <c r="E20" s="6" t="s">
        <v>21</v>
      </c>
      <c r="F20" s="4">
        <v>3</v>
      </c>
      <c r="G20" s="7">
        <v>209.23</v>
      </c>
      <c r="H20" s="8">
        <f t="shared" si="0"/>
        <v>40.849999999999994</v>
      </c>
      <c r="I20" s="17">
        <v>168.38</v>
      </c>
      <c r="J20" s="18">
        <v>14543</v>
      </c>
      <c r="K20" s="18">
        <f t="shared" si="1"/>
        <v>18071.219206556598</v>
      </c>
      <c r="L20" s="19">
        <f t="shared" si="2"/>
        <v>3042831.8899999997</v>
      </c>
      <c r="M20" s="16"/>
      <c r="N20" s="4" t="s">
        <v>22</v>
      </c>
      <c r="O20" s="63"/>
    </row>
    <row r="21" spans="1:15" ht="19.5" customHeight="1">
      <c r="A21" s="3">
        <v>16</v>
      </c>
      <c r="B21" s="4" t="s">
        <v>45</v>
      </c>
      <c r="C21" s="5">
        <f aca="true" t="shared" si="3" ref="C21:C30">C20+100</f>
        <v>1801</v>
      </c>
      <c r="D21" s="4">
        <v>18</v>
      </c>
      <c r="E21" s="6" t="s">
        <v>21</v>
      </c>
      <c r="F21" s="4">
        <v>3</v>
      </c>
      <c r="G21" s="7">
        <v>209.23</v>
      </c>
      <c r="H21" s="8">
        <f t="shared" si="0"/>
        <v>40.849999999999994</v>
      </c>
      <c r="I21" s="17">
        <v>168.38</v>
      </c>
      <c r="J21" s="18">
        <v>14714</v>
      </c>
      <c r="K21" s="18">
        <f t="shared" si="1"/>
        <v>18283.70483430336</v>
      </c>
      <c r="L21" s="19">
        <f t="shared" si="2"/>
        <v>3078610.2199999997</v>
      </c>
      <c r="M21" s="16"/>
      <c r="N21" s="4" t="s">
        <v>22</v>
      </c>
      <c r="O21" s="63"/>
    </row>
    <row r="22" spans="1:15" ht="19.5" customHeight="1">
      <c r="A22" s="3">
        <v>17</v>
      </c>
      <c r="B22" s="4" t="s">
        <v>45</v>
      </c>
      <c r="C22" s="5">
        <f t="shared" si="3"/>
        <v>1901</v>
      </c>
      <c r="D22" s="4">
        <v>19</v>
      </c>
      <c r="E22" s="6" t="s">
        <v>21</v>
      </c>
      <c r="F22" s="4">
        <v>3</v>
      </c>
      <c r="G22" s="7">
        <v>209.23</v>
      </c>
      <c r="H22" s="8">
        <f t="shared" si="0"/>
        <v>40.849999999999994</v>
      </c>
      <c r="I22" s="17">
        <v>168.38</v>
      </c>
      <c r="J22" s="18">
        <v>14885</v>
      </c>
      <c r="K22" s="18">
        <f t="shared" si="1"/>
        <v>18496.190462050123</v>
      </c>
      <c r="L22" s="19">
        <f t="shared" si="2"/>
        <v>3114388.55</v>
      </c>
      <c r="M22" s="16"/>
      <c r="N22" s="4" t="s">
        <v>22</v>
      </c>
      <c r="O22" s="63"/>
    </row>
    <row r="23" spans="1:15" ht="19.5" customHeight="1">
      <c r="A23" s="3">
        <v>18</v>
      </c>
      <c r="B23" s="4" t="s">
        <v>45</v>
      </c>
      <c r="C23" s="5">
        <f t="shared" si="3"/>
        <v>2001</v>
      </c>
      <c r="D23" s="4">
        <v>20</v>
      </c>
      <c r="E23" s="6" t="s">
        <v>21</v>
      </c>
      <c r="F23" s="4">
        <v>3</v>
      </c>
      <c r="G23" s="7">
        <v>209.23</v>
      </c>
      <c r="H23" s="8">
        <f t="shared" si="0"/>
        <v>40.849999999999994</v>
      </c>
      <c r="I23" s="17">
        <v>168.38</v>
      </c>
      <c r="J23" s="18">
        <v>15056</v>
      </c>
      <c r="K23" s="18">
        <f t="shared" si="1"/>
        <v>18708.67608979689</v>
      </c>
      <c r="L23" s="19">
        <f t="shared" si="2"/>
        <v>3150166.88</v>
      </c>
      <c r="M23" s="16"/>
      <c r="N23" s="4" t="s">
        <v>22</v>
      </c>
      <c r="O23" s="63"/>
    </row>
    <row r="24" spans="1:15" ht="19.5" customHeight="1">
      <c r="A24" s="3">
        <v>19</v>
      </c>
      <c r="B24" s="4" t="s">
        <v>45</v>
      </c>
      <c r="C24" s="5">
        <f t="shared" si="3"/>
        <v>2101</v>
      </c>
      <c r="D24" s="4">
        <v>21</v>
      </c>
      <c r="E24" s="6" t="s">
        <v>21</v>
      </c>
      <c r="F24" s="4">
        <v>3</v>
      </c>
      <c r="G24" s="7">
        <v>209.23</v>
      </c>
      <c r="H24" s="8">
        <f t="shared" si="0"/>
        <v>40.849999999999994</v>
      </c>
      <c r="I24" s="17">
        <v>168.38</v>
      </c>
      <c r="J24" s="18">
        <v>15227</v>
      </c>
      <c r="K24" s="18">
        <f t="shared" si="1"/>
        <v>18921.16171754365</v>
      </c>
      <c r="L24" s="19">
        <f t="shared" si="2"/>
        <v>3185945.21</v>
      </c>
      <c r="M24" s="16"/>
      <c r="N24" s="4" t="s">
        <v>22</v>
      </c>
      <c r="O24" s="63"/>
    </row>
    <row r="25" spans="1:15" ht="19.5" customHeight="1">
      <c r="A25" s="3">
        <v>20</v>
      </c>
      <c r="B25" s="4" t="s">
        <v>45</v>
      </c>
      <c r="C25" s="5">
        <f t="shared" si="3"/>
        <v>2201</v>
      </c>
      <c r="D25" s="4">
        <v>22</v>
      </c>
      <c r="E25" s="6" t="s">
        <v>21</v>
      </c>
      <c r="F25" s="4">
        <v>3</v>
      </c>
      <c r="G25" s="7">
        <v>209.23</v>
      </c>
      <c r="H25" s="8">
        <f t="shared" si="0"/>
        <v>40.849999999999994</v>
      </c>
      <c r="I25" s="17">
        <v>168.38</v>
      </c>
      <c r="J25" s="18">
        <v>15398</v>
      </c>
      <c r="K25" s="18">
        <f t="shared" si="1"/>
        <v>19133.647345290414</v>
      </c>
      <c r="L25" s="19">
        <f t="shared" si="2"/>
        <v>3221723.54</v>
      </c>
      <c r="M25" s="16"/>
      <c r="N25" s="4" t="s">
        <v>22</v>
      </c>
      <c r="O25" s="63"/>
    </row>
    <row r="26" spans="1:15" ht="19.5" customHeight="1">
      <c r="A26" s="3">
        <v>21</v>
      </c>
      <c r="B26" s="4" t="s">
        <v>45</v>
      </c>
      <c r="C26" s="5">
        <f t="shared" si="3"/>
        <v>2301</v>
      </c>
      <c r="D26" s="4">
        <v>23</v>
      </c>
      <c r="E26" s="6" t="s">
        <v>21</v>
      </c>
      <c r="F26" s="4">
        <v>3</v>
      </c>
      <c r="G26" s="7">
        <v>209.23</v>
      </c>
      <c r="H26" s="8">
        <f t="shared" si="0"/>
        <v>40.849999999999994</v>
      </c>
      <c r="I26" s="17">
        <v>168.38</v>
      </c>
      <c r="J26" s="18">
        <v>15569</v>
      </c>
      <c r="K26" s="18">
        <f t="shared" si="1"/>
        <v>19346.132973037176</v>
      </c>
      <c r="L26" s="19">
        <f t="shared" si="2"/>
        <v>3257501.8699999996</v>
      </c>
      <c r="M26" s="16"/>
      <c r="N26" s="4" t="s">
        <v>22</v>
      </c>
      <c r="O26" s="63"/>
    </row>
    <row r="27" spans="1:15" ht="19.5" customHeight="1">
      <c r="A27" s="3">
        <v>22</v>
      </c>
      <c r="B27" s="4" t="s">
        <v>45</v>
      </c>
      <c r="C27" s="5">
        <f t="shared" si="3"/>
        <v>2401</v>
      </c>
      <c r="D27" s="4">
        <v>24</v>
      </c>
      <c r="E27" s="6" t="s">
        <v>21</v>
      </c>
      <c r="F27" s="4">
        <v>3</v>
      </c>
      <c r="G27" s="7">
        <v>209.23</v>
      </c>
      <c r="H27" s="8">
        <f t="shared" si="0"/>
        <v>40.849999999999994</v>
      </c>
      <c r="I27" s="17">
        <v>168.38</v>
      </c>
      <c r="J27" s="18">
        <v>15740</v>
      </c>
      <c r="K27" s="18">
        <f t="shared" si="1"/>
        <v>19558.61860078394</v>
      </c>
      <c r="L27" s="19">
        <f t="shared" si="2"/>
        <v>3293280.1999999997</v>
      </c>
      <c r="M27" s="16"/>
      <c r="N27" s="4" t="s">
        <v>22</v>
      </c>
      <c r="O27" s="63"/>
    </row>
    <row r="28" spans="1:15" ht="19.5" customHeight="1">
      <c r="A28" s="3">
        <v>23</v>
      </c>
      <c r="B28" s="4" t="s">
        <v>45</v>
      </c>
      <c r="C28" s="5">
        <f t="shared" si="3"/>
        <v>2501</v>
      </c>
      <c r="D28" s="4">
        <v>25</v>
      </c>
      <c r="E28" s="6" t="s">
        <v>21</v>
      </c>
      <c r="F28" s="4">
        <v>3</v>
      </c>
      <c r="G28" s="7">
        <v>209.23</v>
      </c>
      <c r="H28" s="8">
        <f t="shared" si="0"/>
        <v>40.849999999999994</v>
      </c>
      <c r="I28" s="17">
        <v>168.38</v>
      </c>
      <c r="J28" s="18">
        <v>15911</v>
      </c>
      <c r="K28" s="18">
        <f t="shared" si="1"/>
        <v>19771.104228530705</v>
      </c>
      <c r="L28" s="19">
        <f t="shared" si="2"/>
        <v>3329058.53</v>
      </c>
      <c r="M28" s="16"/>
      <c r="N28" s="4" t="s">
        <v>22</v>
      </c>
      <c r="O28" s="63"/>
    </row>
    <row r="29" spans="1:15" ht="19.5" customHeight="1">
      <c r="A29" s="3">
        <v>24</v>
      </c>
      <c r="B29" s="4" t="s">
        <v>45</v>
      </c>
      <c r="C29" s="5">
        <f t="shared" si="3"/>
        <v>2601</v>
      </c>
      <c r="D29" s="4">
        <v>26</v>
      </c>
      <c r="E29" s="6" t="s">
        <v>21</v>
      </c>
      <c r="F29" s="4">
        <v>3</v>
      </c>
      <c r="G29" s="7">
        <v>209.23</v>
      </c>
      <c r="H29" s="8">
        <f t="shared" si="0"/>
        <v>40.849999999999994</v>
      </c>
      <c r="I29" s="17">
        <v>168.38</v>
      </c>
      <c r="J29" s="18">
        <v>16082</v>
      </c>
      <c r="K29" s="18">
        <f t="shared" si="1"/>
        <v>19983.589856277467</v>
      </c>
      <c r="L29" s="19">
        <f t="shared" si="2"/>
        <v>3364836.86</v>
      </c>
      <c r="M29" s="16"/>
      <c r="N29" s="4" t="s">
        <v>22</v>
      </c>
      <c r="O29" s="20"/>
    </row>
    <row r="30" spans="1:15" ht="19.5" customHeight="1">
      <c r="A30" s="3">
        <v>25</v>
      </c>
      <c r="B30" s="4" t="s">
        <v>45</v>
      </c>
      <c r="C30" s="5">
        <f t="shared" si="3"/>
        <v>2701</v>
      </c>
      <c r="D30" s="4">
        <v>27</v>
      </c>
      <c r="E30" s="6" t="s">
        <v>21</v>
      </c>
      <c r="F30" s="4">
        <v>3</v>
      </c>
      <c r="G30" s="7">
        <v>209.23</v>
      </c>
      <c r="H30" s="8">
        <f t="shared" si="0"/>
        <v>40.849999999999994</v>
      </c>
      <c r="I30" s="17">
        <v>168.38</v>
      </c>
      <c r="J30" s="18">
        <v>16253</v>
      </c>
      <c r="K30" s="18">
        <f t="shared" si="1"/>
        <v>20196.07548402423</v>
      </c>
      <c r="L30" s="19">
        <f t="shared" si="2"/>
        <v>3400615.19</v>
      </c>
      <c r="M30" s="16"/>
      <c r="N30" s="4" t="s">
        <v>22</v>
      </c>
      <c r="O30" s="20"/>
    </row>
    <row r="31" spans="1:15" ht="19.5" customHeight="1">
      <c r="A31" s="3">
        <v>26</v>
      </c>
      <c r="B31" s="4" t="s">
        <v>45</v>
      </c>
      <c r="C31" s="5">
        <v>302</v>
      </c>
      <c r="D31" s="4">
        <v>3</v>
      </c>
      <c r="E31" s="6" t="s">
        <v>21</v>
      </c>
      <c r="F31" s="4">
        <v>3</v>
      </c>
      <c r="G31" s="7">
        <v>212.35</v>
      </c>
      <c r="H31" s="8">
        <f aca="true" t="shared" si="4" ref="H31:H55">G31-I31</f>
        <v>41.46000000000001</v>
      </c>
      <c r="I31" s="17">
        <v>170.89</v>
      </c>
      <c r="J31" s="18">
        <v>12244</v>
      </c>
      <c r="K31" s="18">
        <f aca="true" t="shared" si="5" ref="K31:K56">L31/I31</f>
        <v>15214.543858622506</v>
      </c>
      <c r="L31" s="19">
        <f aca="true" t="shared" si="6" ref="L31:L55">J31*G31</f>
        <v>2600013.4</v>
      </c>
      <c r="M31" s="16"/>
      <c r="N31" s="4" t="s">
        <v>22</v>
      </c>
      <c r="O31" s="63" t="s">
        <v>46</v>
      </c>
    </row>
    <row r="32" spans="1:15" ht="19.5" customHeight="1">
      <c r="A32" s="3">
        <v>27</v>
      </c>
      <c r="B32" s="4" t="s">
        <v>45</v>
      </c>
      <c r="C32" s="5">
        <f aca="true" t="shared" si="7" ref="C32:C55">C31+100</f>
        <v>402</v>
      </c>
      <c r="D32" s="4">
        <v>4</v>
      </c>
      <c r="E32" s="6" t="s">
        <v>21</v>
      </c>
      <c r="F32" s="4">
        <v>3</v>
      </c>
      <c r="G32" s="7">
        <v>212.35</v>
      </c>
      <c r="H32" s="8">
        <f t="shared" si="4"/>
        <v>41.46000000000001</v>
      </c>
      <c r="I32" s="17">
        <v>170.89</v>
      </c>
      <c r="J32" s="18">
        <v>12462</v>
      </c>
      <c r="K32" s="18">
        <f t="shared" si="5"/>
        <v>15485.433319679325</v>
      </c>
      <c r="L32" s="19">
        <f t="shared" si="6"/>
        <v>2646305.6999999997</v>
      </c>
      <c r="M32" s="16"/>
      <c r="N32" s="4" t="s">
        <v>22</v>
      </c>
      <c r="O32" s="63"/>
    </row>
    <row r="33" spans="1:15" ht="19.5" customHeight="1">
      <c r="A33" s="3">
        <v>28</v>
      </c>
      <c r="B33" s="4" t="s">
        <v>45</v>
      </c>
      <c r="C33" s="5">
        <f t="shared" si="7"/>
        <v>502</v>
      </c>
      <c r="D33" s="4">
        <v>5</v>
      </c>
      <c r="E33" s="6" t="s">
        <v>21</v>
      </c>
      <c r="F33" s="4">
        <v>3</v>
      </c>
      <c r="G33" s="7">
        <v>212.35</v>
      </c>
      <c r="H33" s="8">
        <f t="shared" si="4"/>
        <v>41.46000000000001</v>
      </c>
      <c r="I33" s="17">
        <v>170.89</v>
      </c>
      <c r="J33" s="18">
        <v>12681</v>
      </c>
      <c r="K33" s="18">
        <f t="shared" si="5"/>
        <v>15757.56539294283</v>
      </c>
      <c r="L33" s="19">
        <f t="shared" si="6"/>
        <v>2692810.35</v>
      </c>
      <c r="M33" s="16"/>
      <c r="N33" s="4" t="s">
        <v>22</v>
      </c>
      <c r="O33" s="63"/>
    </row>
    <row r="34" spans="1:15" ht="19.5" customHeight="1">
      <c r="A34" s="3">
        <v>29</v>
      </c>
      <c r="B34" s="4" t="s">
        <v>45</v>
      </c>
      <c r="C34" s="5">
        <f t="shared" si="7"/>
        <v>602</v>
      </c>
      <c r="D34" s="4">
        <v>6</v>
      </c>
      <c r="E34" s="6" t="s">
        <v>21</v>
      </c>
      <c r="F34" s="4">
        <v>3</v>
      </c>
      <c r="G34" s="7">
        <v>212.35</v>
      </c>
      <c r="H34" s="8">
        <f t="shared" si="4"/>
        <v>41.46000000000001</v>
      </c>
      <c r="I34" s="17">
        <v>170.89</v>
      </c>
      <c r="J34" s="18">
        <v>12899</v>
      </c>
      <c r="K34" s="18">
        <f t="shared" si="5"/>
        <v>16028.45485399965</v>
      </c>
      <c r="L34" s="19">
        <f t="shared" si="6"/>
        <v>2739102.65</v>
      </c>
      <c r="M34" s="16"/>
      <c r="N34" s="4" t="s">
        <v>22</v>
      </c>
      <c r="O34" s="63"/>
    </row>
    <row r="35" spans="1:15" ht="19.5" customHeight="1">
      <c r="A35" s="3">
        <v>30</v>
      </c>
      <c r="B35" s="4" t="s">
        <v>45</v>
      </c>
      <c r="C35" s="5">
        <f t="shared" si="7"/>
        <v>702</v>
      </c>
      <c r="D35" s="4">
        <v>7</v>
      </c>
      <c r="E35" s="6" t="s">
        <v>21</v>
      </c>
      <c r="F35" s="4">
        <v>3</v>
      </c>
      <c r="G35" s="7">
        <v>212.35</v>
      </c>
      <c r="H35" s="8">
        <f t="shared" si="4"/>
        <v>41.46000000000001</v>
      </c>
      <c r="I35" s="17">
        <v>170.89</v>
      </c>
      <c r="J35" s="18">
        <v>13118</v>
      </c>
      <c r="K35" s="18">
        <f t="shared" si="5"/>
        <v>16300.586927263152</v>
      </c>
      <c r="L35" s="19">
        <f t="shared" si="6"/>
        <v>2785607.3</v>
      </c>
      <c r="M35" s="16"/>
      <c r="N35" s="4" t="s">
        <v>22</v>
      </c>
      <c r="O35" s="63"/>
    </row>
    <row r="36" spans="1:15" ht="19.5" customHeight="1">
      <c r="A36" s="3">
        <v>31</v>
      </c>
      <c r="B36" s="4" t="s">
        <v>45</v>
      </c>
      <c r="C36" s="5">
        <f t="shared" si="7"/>
        <v>802</v>
      </c>
      <c r="D36" s="4">
        <v>8</v>
      </c>
      <c r="E36" s="6" t="s">
        <v>21</v>
      </c>
      <c r="F36" s="4">
        <v>3</v>
      </c>
      <c r="G36" s="7">
        <v>212.35</v>
      </c>
      <c r="H36" s="8">
        <f t="shared" si="4"/>
        <v>41.46000000000001</v>
      </c>
      <c r="I36" s="17">
        <v>170.89</v>
      </c>
      <c r="J36" s="18">
        <v>13336</v>
      </c>
      <c r="K36" s="18">
        <f t="shared" si="5"/>
        <v>16571.476388319974</v>
      </c>
      <c r="L36" s="19">
        <f t="shared" si="6"/>
        <v>2831899.6</v>
      </c>
      <c r="M36" s="16"/>
      <c r="N36" s="4" t="s">
        <v>22</v>
      </c>
      <c r="O36" s="63"/>
    </row>
    <row r="37" spans="1:15" ht="19.5" customHeight="1">
      <c r="A37" s="3">
        <v>32</v>
      </c>
      <c r="B37" s="4" t="s">
        <v>45</v>
      </c>
      <c r="C37" s="5">
        <f t="shared" si="7"/>
        <v>902</v>
      </c>
      <c r="D37" s="4">
        <v>9</v>
      </c>
      <c r="E37" s="6" t="s">
        <v>21</v>
      </c>
      <c r="F37" s="4">
        <v>3</v>
      </c>
      <c r="G37" s="7">
        <v>212.35</v>
      </c>
      <c r="H37" s="8">
        <f t="shared" si="4"/>
        <v>41.46000000000001</v>
      </c>
      <c r="I37" s="17">
        <v>170.89</v>
      </c>
      <c r="J37" s="18">
        <v>13555</v>
      </c>
      <c r="K37" s="18">
        <f t="shared" si="5"/>
        <v>16843.608461583477</v>
      </c>
      <c r="L37" s="19">
        <f t="shared" si="6"/>
        <v>2878404.25</v>
      </c>
      <c r="M37" s="16"/>
      <c r="N37" s="4" t="s">
        <v>22</v>
      </c>
      <c r="O37" s="63"/>
    </row>
    <row r="38" spans="1:15" ht="19.5" customHeight="1">
      <c r="A38" s="3">
        <v>33</v>
      </c>
      <c r="B38" s="4" t="s">
        <v>45</v>
      </c>
      <c r="C38" s="5">
        <f t="shared" si="7"/>
        <v>1002</v>
      </c>
      <c r="D38" s="4">
        <v>10</v>
      </c>
      <c r="E38" s="6" t="s">
        <v>21</v>
      </c>
      <c r="F38" s="4">
        <v>3</v>
      </c>
      <c r="G38" s="7">
        <v>212.35</v>
      </c>
      <c r="H38" s="8">
        <f t="shared" si="4"/>
        <v>41.46000000000001</v>
      </c>
      <c r="I38" s="17">
        <v>170.89</v>
      </c>
      <c r="J38" s="18">
        <v>13773</v>
      </c>
      <c r="K38" s="18">
        <f t="shared" si="5"/>
        <v>17114.497922640294</v>
      </c>
      <c r="L38" s="19">
        <f t="shared" si="6"/>
        <v>2924696.55</v>
      </c>
      <c r="M38" s="16"/>
      <c r="N38" s="4" t="s">
        <v>22</v>
      </c>
      <c r="O38" s="63"/>
    </row>
    <row r="39" spans="1:15" ht="19.5" customHeight="1">
      <c r="A39" s="3">
        <v>34</v>
      </c>
      <c r="B39" s="4" t="s">
        <v>45</v>
      </c>
      <c r="C39" s="5">
        <f t="shared" si="7"/>
        <v>1102</v>
      </c>
      <c r="D39" s="4">
        <v>11</v>
      </c>
      <c r="E39" s="6" t="s">
        <v>21</v>
      </c>
      <c r="F39" s="4">
        <v>3</v>
      </c>
      <c r="G39" s="7">
        <v>212.35</v>
      </c>
      <c r="H39" s="8">
        <f t="shared" si="4"/>
        <v>41.46000000000001</v>
      </c>
      <c r="I39" s="17">
        <v>170.89</v>
      </c>
      <c r="J39" s="18">
        <v>13992</v>
      </c>
      <c r="K39" s="18">
        <f t="shared" si="5"/>
        <v>17386.629995903797</v>
      </c>
      <c r="L39" s="19">
        <f t="shared" si="6"/>
        <v>2971201.1999999997</v>
      </c>
      <c r="M39" s="16"/>
      <c r="N39" s="4" t="s">
        <v>22</v>
      </c>
      <c r="O39" s="63"/>
    </row>
    <row r="40" spans="1:15" ht="19.5" customHeight="1">
      <c r="A40" s="3">
        <v>35</v>
      </c>
      <c r="B40" s="4" t="s">
        <v>45</v>
      </c>
      <c r="C40" s="5">
        <f t="shared" si="7"/>
        <v>1202</v>
      </c>
      <c r="D40" s="4">
        <v>12</v>
      </c>
      <c r="E40" s="6" t="s">
        <v>21</v>
      </c>
      <c r="F40" s="4">
        <v>3</v>
      </c>
      <c r="G40" s="7">
        <v>212.35</v>
      </c>
      <c r="H40" s="8">
        <f t="shared" si="4"/>
        <v>41.46000000000001</v>
      </c>
      <c r="I40" s="17">
        <v>170.89</v>
      </c>
      <c r="J40" s="18">
        <v>14210</v>
      </c>
      <c r="K40" s="18">
        <f t="shared" si="5"/>
        <v>17657.51945696062</v>
      </c>
      <c r="L40" s="19">
        <f t="shared" si="6"/>
        <v>3017493.5</v>
      </c>
      <c r="M40" s="16"/>
      <c r="N40" s="4" t="s">
        <v>22</v>
      </c>
      <c r="O40" s="63"/>
    </row>
    <row r="41" spans="1:15" ht="19.5" customHeight="1">
      <c r="A41" s="3">
        <v>36</v>
      </c>
      <c r="B41" s="4" t="s">
        <v>45</v>
      </c>
      <c r="C41" s="5">
        <f t="shared" si="7"/>
        <v>1302</v>
      </c>
      <c r="D41" s="4">
        <v>13</v>
      </c>
      <c r="E41" s="6" t="s">
        <v>21</v>
      </c>
      <c r="F41" s="4">
        <v>3</v>
      </c>
      <c r="G41" s="7">
        <v>212.35</v>
      </c>
      <c r="H41" s="8">
        <f t="shared" si="4"/>
        <v>41.46000000000001</v>
      </c>
      <c r="I41" s="17">
        <v>170.89</v>
      </c>
      <c r="J41" s="18">
        <v>14429</v>
      </c>
      <c r="K41" s="18">
        <f t="shared" si="5"/>
        <v>17929.65153022412</v>
      </c>
      <c r="L41" s="19">
        <f t="shared" si="6"/>
        <v>3063998.15</v>
      </c>
      <c r="M41" s="16"/>
      <c r="N41" s="4" t="s">
        <v>22</v>
      </c>
      <c r="O41" s="63"/>
    </row>
    <row r="42" spans="1:15" ht="19.5" customHeight="1">
      <c r="A42" s="3">
        <v>37</v>
      </c>
      <c r="B42" s="4" t="s">
        <v>45</v>
      </c>
      <c r="C42" s="5">
        <f t="shared" si="7"/>
        <v>1402</v>
      </c>
      <c r="D42" s="4">
        <v>14</v>
      </c>
      <c r="E42" s="6" t="s">
        <v>21</v>
      </c>
      <c r="F42" s="4">
        <v>3</v>
      </c>
      <c r="G42" s="7">
        <v>212.35</v>
      </c>
      <c r="H42" s="8">
        <f t="shared" si="4"/>
        <v>41.46000000000001</v>
      </c>
      <c r="I42" s="17">
        <v>170.89</v>
      </c>
      <c r="J42" s="18">
        <v>14647</v>
      </c>
      <c r="K42" s="18">
        <f t="shared" si="5"/>
        <v>18200.54099128094</v>
      </c>
      <c r="L42" s="19">
        <f t="shared" si="6"/>
        <v>3110290.4499999997</v>
      </c>
      <c r="M42" s="16"/>
      <c r="N42" s="4" t="s">
        <v>22</v>
      </c>
      <c r="O42" s="63"/>
    </row>
    <row r="43" spans="1:15" ht="19.5" customHeight="1">
      <c r="A43" s="3">
        <v>38</v>
      </c>
      <c r="B43" s="4" t="s">
        <v>45</v>
      </c>
      <c r="C43" s="5">
        <f t="shared" si="7"/>
        <v>1502</v>
      </c>
      <c r="D43" s="4">
        <v>15</v>
      </c>
      <c r="E43" s="6" t="s">
        <v>21</v>
      </c>
      <c r="F43" s="4">
        <v>3</v>
      </c>
      <c r="G43" s="7">
        <v>212.35</v>
      </c>
      <c r="H43" s="8">
        <f t="shared" si="4"/>
        <v>41.46000000000001</v>
      </c>
      <c r="I43" s="17">
        <v>170.89</v>
      </c>
      <c r="J43" s="18">
        <v>14866</v>
      </c>
      <c r="K43" s="18">
        <f t="shared" si="5"/>
        <v>18472.673064544444</v>
      </c>
      <c r="L43" s="19">
        <f t="shared" si="6"/>
        <v>3156795.1</v>
      </c>
      <c r="M43" s="16"/>
      <c r="N43" s="4" t="s">
        <v>22</v>
      </c>
      <c r="O43" s="63"/>
    </row>
    <row r="44" spans="1:15" ht="19.5" customHeight="1">
      <c r="A44" s="3">
        <v>39</v>
      </c>
      <c r="B44" s="4" t="s">
        <v>45</v>
      </c>
      <c r="C44" s="5">
        <f t="shared" si="7"/>
        <v>1602</v>
      </c>
      <c r="D44" s="4">
        <v>16</v>
      </c>
      <c r="E44" s="6" t="s">
        <v>21</v>
      </c>
      <c r="F44" s="4">
        <v>3</v>
      </c>
      <c r="G44" s="7">
        <v>212.35</v>
      </c>
      <c r="H44" s="8">
        <f t="shared" si="4"/>
        <v>41.46000000000001</v>
      </c>
      <c r="I44" s="17">
        <v>170.89</v>
      </c>
      <c r="J44" s="18">
        <v>15084</v>
      </c>
      <c r="K44" s="18">
        <f t="shared" si="5"/>
        <v>18743.562525601264</v>
      </c>
      <c r="L44" s="19">
        <f t="shared" si="6"/>
        <v>3203087.4</v>
      </c>
      <c r="M44" s="16"/>
      <c r="N44" s="4" t="s">
        <v>22</v>
      </c>
      <c r="O44" s="63"/>
    </row>
    <row r="45" spans="1:15" ht="19.5" customHeight="1">
      <c r="A45" s="3">
        <v>40</v>
      </c>
      <c r="B45" s="4" t="s">
        <v>45</v>
      </c>
      <c r="C45" s="5">
        <f t="shared" si="7"/>
        <v>1702</v>
      </c>
      <c r="D45" s="4">
        <v>17</v>
      </c>
      <c r="E45" s="6" t="s">
        <v>21</v>
      </c>
      <c r="F45" s="4">
        <v>3</v>
      </c>
      <c r="G45" s="7">
        <v>212.35</v>
      </c>
      <c r="H45" s="8">
        <f t="shared" si="4"/>
        <v>41.46000000000001</v>
      </c>
      <c r="I45" s="17">
        <v>170.89</v>
      </c>
      <c r="J45" s="18">
        <v>15303</v>
      </c>
      <c r="K45" s="18">
        <f t="shared" si="5"/>
        <v>19015.694598864768</v>
      </c>
      <c r="L45" s="19">
        <f t="shared" si="6"/>
        <v>3249592.05</v>
      </c>
      <c r="M45" s="16"/>
      <c r="N45" s="4" t="s">
        <v>22</v>
      </c>
      <c r="O45" s="63"/>
    </row>
    <row r="46" spans="1:15" ht="19.5" customHeight="1">
      <c r="A46" s="3">
        <v>41</v>
      </c>
      <c r="B46" s="4" t="s">
        <v>45</v>
      </c>
      <c r="C46" s="5">
        <f t="shared" si="7"/>
        <v>1802</v>
      </c>
      <c r="D46" s="4">
        <v>18</v>
      </c>
      <c r="E46" s="6" t="s">
        <v>21</v>
      </c>
      <c r="F46" s="4">
        <v>3</v>
      </c>
      <c r="G46" s="7">
        <v>212.35</v>
      </c>
      <c r="H46" s="8">
        <f t="shared" si="4"/>
        <v>41.46000000000001</v>
      </c>
      <c r="I46" s="17">
        <v>170.89</v>
      </c>
      <c r="J46" s="18">
        <v>15474</v>
      </c>
      <c r="K46" s="18">
        <f t="shared" si="5"/>
        <v>19228.181286207502</v>
      </c>
      <c r="L46" s="19">
        <f t="shared" si="6"/>
        <v>3285903.9</v>
      </c>
      <c r="M46" s="16"/>
      <c r="N46" s="4" t="s">
        <v>22</v>
      </c>
      <c r="O46" s="63"/>
    </row>
    <row r="47" spans="1:15" ht="19.5" customHeight="1">
      <c r="A47" s="3">
        <v>42</v>
      </c>
      <c r="B47" s="4" t="s">
        <v>45</v>
      </c>
      <c r="C47" s="5">
        <f t="shared" si="7"/>
        <v>1902</v>
      </c>
      <c r="D47" s="4">
        <v>19</v>
      </c>
      <c r="E47" s="6" t="s">
        <v>21</v>
      </c>
      <c r="F47" s="4">
        <v>3</v>
      </c>
      <c r="G47" s="7">
        <v>212.35</v>
      </c>
      <c r="H47" s="8">
        <f t="shared" si="4"/>
        <v>41.46000000000001</v>
      </c>
      <c r="I47" s="17">
        <v>170.89</v>
      </c>
      <c r="J47" s="18">
        <v>15645</v>
      </c>
      <c r="K47" s="18">
        <f t="shared" si="5"/>
        <v>19440.66797355024</v>
      </c>
      <c r="L47" s="19">
        <f t="shared" si="6"/>
        <v>3322215.75</v>
      </c>
      <c r="M47" s="16"/>
      <c r="N47" s="4" t="s">
        <v>22</v>
      </c>
      <c r="O47" s="63"/>
    </row>
    <row r="48" spans="1:15" ht="19.5" customHeight="1">
      <c r="A48" s="3">
        <v>43</v>
      </c>
      <c r="B48" s="4" t="s">
        <v>45</v>
      </c>
      <c r="C48" s="5">
        <f t="shared" si="7"/>
        <v>2002</v>
      </c>
      <c r="D48" s="4">
        <v>20</v>
      </c>
      <c r="E48" s="6" t="s">
        <v>21</v>
      </c>
      <c r="F48" s="4">
        <v>3</v>
      </c>
      <c r="G48" s="7">
        <v>212.35</v>
      </c>
      <c r="H48" s="8">
        <f t="shared" si="4"/>
        <v>41.46000000000001</v>
      </c>
      <c r="I48" s="17">
        <v>170.89</v>
      </c>
      <c r="J48" s="18">
        <v>15816</v>
      </c>
      <c r="K48" s="18">
        <f t="shared" si="5"/>
        <v>19653.154660892975</v>
      </c>
      <c r="L48" s="19">
        <f t="shared" si="6"/>
        <v>3358527.6</v>
      </c>
      <c r="M48" s="16"/>
      <c r="N48" s="4" t="s">
        <v>22</v>
      </c>
      <c r="O48" s="63"/>
    </row>
    <row r="49" spans="1:15" ht="19.5" customHeight="1">
      <c r="A49" s="3">
        <v>44</v>
      </c>
      <c r="B49" s="4" t="s">
        <v>45</v>
      </c>
      <c r="C49" s="5">
        <f t="shared" si="7"/>
        <v>2102</v>
      </c>
      <c r="D49" s="4">
        <v>21</v>
      </c>
      <c r="E49" s="6" t="s">
        <v>21</v>
      </c>
      <c r="F49" s="4">
        <v>3</v>
      </c>
      <c r="G49" s="7">
        <v>212.35</v>
      </c>
      <c r="H49" s="8">
        <f t="shared" si="4"/>
        <v>41.46000000000001</v>
      </c>
      <c r="I49" s="17">
        <v>170.89</v>
      </c>
      <c r="J49" s="18">
        <v>15987</v>
      </c>
      <c r="K49" s="18">
        <f t="shared" si="5"/>
        <v>19865.641348235706</v>
      </c>
      <c r="L49" s="19">
        <f t="shared" si="6"/>
        <v>3394839.4499999997</v>
      </c>
      <c r="M49" s="16"/>
      <c r="N49" s="4" t="s">
        <v>22</v>
      </c>
      <c r="O49" s="63"/>
    </row>
    <row r="50" spans="1:15" ht="19.5" customHeight="1">
      <c r="A50" s="3">
        <v>45</v>
      </c>
      <c r="B50" s="4" t="s">
        <v>45</v>
      </c>
      <c r="C50" s="5">
        <f t="shared" si="7"/>
        <v>2202</v>
      </c>
      <c r="D50" s="4">
        <v>22</v>
      </c>
      <c r="E50" s="6" t="s">
        <v>21</v>
      </c>
      <c r="F50" s="4">
        <v>3</v>
      </c>
      <c r="G50" s="7">
        <v>212.35</v>
      </c>
      <c r="H50" s="8">
        <f t="shared" si="4"/>
        <v>41.46000000000001</v>
      </c>
      <c r="I50" s="17">
        <v>170.89</v>
      </c>
      <c r="J50" s="18">
        <v>16158</v>
      </c>
      <c r="K50" s="18">
        <f t="shared" si="5"/>
        <v>20078.128035578444</v>
      </c>
      <c r="L50" s="19">
        <f t="shared" si="6"/>
        <v>3431151.3</v>
      </c>
      <c r="M50" s="16"/>
      <c r="N50" s="4" t="s">
        <v>22</v>
      </c>
      <c r="O50" s="63"/>
    </row>
    <row r="51" spans="1:15" ht="19.5" customHeight="1">
      <c r="A51" s="3">
        <v>46</v>
      </c>
      <c r="B51" s="4" t="s">
        <v>45</v>
      </c>
      <c r="C51" s="5">
        <f t="shared" si="7"/>
        <v>2302</v>
      </c>
      <c r="D51" s="4">
        <v>23</v>
      </c>
      <c r="E51" s="6" t="s">
        <v>21</v>
      </c>
      <c r="F51" s="4">
        <v>3</v>
      </c>
      <c r="G51" s="7">
        <v>212.35</v>
      </c>
      <c r="H51" s="8">
        <f t="shared" si="4"/>
        <v>41.46000000000001</v>
      </c>
      <c r="I51" s="17">
        <v>170.89</v>
      </c>
      <c r="J51" s="18">
        <v>16329</v>
      </c>
      <c r="K51" s="18">
        <f t="shared" si="5"/>
        <v>20290.61472292118</v>
      </c>
      <c r="L51" s="19">
        <f t="shared" si="6"/>
        <v>3467463.15</v>
      </c>
      <c r="M51" s="16"/>
      <c r="N51" s="4" t="s">
        <v>22</v>
      </c>
      <c r="O51" s="63"/>
    </row>
    <row r="52" spans="1:15" ht="19.5" customHeight="1">
      <c r="A52" s="3">
        <v>47</v>
      </c>
      <c r="B52" s="4" t="s">
        <v>45</v>
      </c>
      <c r="C52" s="5">
        <f t="shared" si="7"/>
        <v>2402</v>
      </c>
      <c r="D52" s="4">
        <v>24</v>
      </c>
      <c r="E52" s="6" t="s">
        <v>21</v>
      </c>
      <c r="F52" s="4">
        <v>3</v>
      </c>
      <c r="G52" s="7">
        <v>212.35</v>
      </c>
      <c r="H52" s="8">
        <f t="shared" si="4"/>
        <v>41.46000000000001</v>
      </c>
      <c r="I52" s="17">
        <v>170.89</v>
      </c>
      <c r="J52" s="18">
        <v>16500</v>
      </c>
      <c r="K52" s="18">
        <f t="shared" si="5"/>
        <v>20503.101410263913</v>
      </c>
      <c r="L52" s="19">
        <f t="shared" si="6"/>
        <v>3503775</v>
      </c>
      <c r="M52" s="16"/>
      <c r="N52" s="4" t="s">
        <v>22</v>
      </c>
      <c r="O52" s="63"/>
    </row>
    <row r="53" spans="1:15" ht="19.5" customHeight="1">
      <c r="A53" s="3">
        <v>48</v>
      </c>
      <c r="B53" s="4" t="s">
        <v>45</v>
      </c>
      <c r="C53" s="5">
        <f t="shared" si="7"/>
        <v>2502</v>
      </c>
      <c r="D53" s="4">
        <v>25</v>
      </c>
      <c r="E53" s="6" t="s">
        <v>21</v>
      </c>
      <c r="F53" s="4">
        <v>3</v>
      </c>
      <c r="G53" s="7">
        <v>212.35</v>
      </c>
      <c r="H53" s="8">
        <f t="shared" si="4"/>
        <v>41.46000000000001</v>
      </c>
      <c r="I53" s="17">
        <v>170.89</v>
      </c>
      <c r="J53" s="18">
        <v>16671</v>
      </c>
      <c r="K53" s="18">
        <f t="shared" si="5"/>
        <v>20715.58809760665</v>
      </c>
      <c r="L53" s="19">
        <f t="shared" si="6"/>
        <v>3540086.85</v>
      </c>
      <c r="M53" s="16"/>
      <c r="N53" s="4" t="s">
        <v>22</v>
      </c>
      <c r="O53" s="63"/>
    </row>
    <row r="54" spans="1:15" ht="19.5" customHeight="1">
      <c r="A54" s="3">
        <v>49</v>
      </c>
      <c r="B54" s="4" t="s">
        <v>45</v>
      </c>
      <c r="C54" s="5">
        <f t="shared" si="7"/>
        <v>2602</v>
      </c>
      <c r="D54" s="4">
        <v>26</v>
      </c>
      <c r="E54" s="6" t="s">
        <v>21</v>
      </c>
      <c r="F54" s="4">
        <v>3</v>
      </c>
      <c r="G54" s="7">
        <v>212.35</v>
      </c>
      <c r="H54" s="8">
        <f t="shared" si="4"/>
        <v>41.46000000000001</v>
      </c>
      <c r="I54" s="17">
        <v>170.89</v>
      </c>
      <c r="J54" s="18">
        <v>16842</v>
      </c>
      <c r="K54" s="18">
        <f t="shared" si="5"/>
        <v>20928.074784949382</v>
      </c>
      <c r="L54" s="19">
        <f t="shared" si="6"/>
        <v>3576398.6999999997</v>
      </c>
      <c r="M54" s="16"/>
      <c r="N54" s="4" t="s">
        <v>22</v>
      </c>
      <c r="O54" s="20"/>
    </row>
    <row r="55" spans="1:15" ht="19.5" customHeight="1">
      <c r="A55" s="3">
        <v>50</v>
      </c>
      <c r="B55" s="4" t="s">
        <v>45</v>
      </c>
      <c r="C55" s="5">
        <f t="shared" si="7"/>
        <v>2702</v>
      </c>
      <c r="D55" s="4">
        <v>27</v>
      </c>
      <c r="E55" s="6" t="s">
        <v>21</v>
      </c>
      <c r="F55" s="4">
        <v>3</v>
      </c>
      <c r="G55" s="7">
        <v>212.35</v>
      </c>
      <c r="H55" s="8">
        <f t="shared" si="4"/>
        <v>41.46000000000001</v>
      </c>
      <c r="I55" s="17">
        <v>170.89</v>
      </c>
      <c r="J55" s="18">
        <v>17013</v>
      </c>
      <c r="K55" s="18">
        <f t="shared" si="5"/>
        <v>21140.56147229212</v>
      </c>
      <c r="L55" s="19">
        <f t="shared" si="6"/>
        <v>3612710.55</v>
      </c>
      <c r="M55" s="16"/>
      <c r="N55" s="4" t="s">
        <v>22</v>
      </c>
      <c r="O55" s="20"/>
    </row>
    <row r="56" spans="1:21" s="1" customFormat="1" ht="24.75" customHeight="1">
      <c r="A56" s="48" t="s">
        <v>26</v>
      </c>
      <c r="B56" s="48"/>
      <c r="C56" s="48"/>
      <c r="D56" s="48"/>
      <c r="E56" s="48"/>
      <c r="F56" s="49"/>
      <c r="G56" s="9">
        <f>SUM(G6:G55)</f>
        <v>10539.500000000005</v>
      </c>
      <c r="H56" s="9">
        <f>SUM(H6:H55)</f>
        <v>2057.750000000001</v>
      </c>
      <c r="I56" s="9">
        <f>SUM(I6:I55)</f>
        <v>8481.75000000001</v>
      </c>
      <c r="J56" s="21">
        <f>L56/G56</f>
        <v>14384.17227762227</v>
      </c>
      <c r="K56" s="21">
        <f t="shared" si="5"/>
        <v>17873.90381937688</v>
      </c>
      <c r="L56" s="22">
        <f>SUM(L6:L55)</f>
        <v>151601983.72</v>
      </c>
      <c r="M56" s="23"/>
      <c r="N56" s="24"/>
      <c r="O56" s="25"/>
      <c r="R56" s="26"/>
      <c r="S56" s="26"/>
      <c r="T56" s="26"/>
      <c r="U56" s="26"/>
    </row>
    <row r="57" spans="1:15" s="1" customFormat="1" ht="55.5" customHeight="1">
      <c r="A57" s="64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2"/>
    </row>
    <row r="58" spans="1:15" s="1" customFormat="1" ht="73.5" customHeight="1">
      <c r="A58" s="53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1:15" s="1" customFormat="1" ht="24.75" customHeight="1">
      <c r="A59" s="55" t="s">
        <v>40</v>
      </c>
      <c r="B59" s="55"/>
      <c r="C59" s="55"/>
      <c r="D59" s="55"/>
      <c r="E59" s="55"/>
      <c r="F59" s="10"/>
      <c r="G59" s="10"/>
      <c r="H59" s="10"/>
      <c r="I59" s="10"/>
      <c r="J59" s="10"/>
      <c r="K59" s="55" t="s">
        <v>41</v>
      </c>
      <c r="L59" s="55"/>
      <c r="M59" s="10"/>
      <c r="N59" s="11"/>
      <c r="O59" s="11"/>
    </row>
    <row r="60" spans="1:15" s="1" customFormat="1" ht="24.75" customHeight="1">
      <c r="A60" s="55" t="s">
        <v>42</v>
      </c>
      <c r="B60" s="55"/>
      <c r="C60" s="55"/>
      <c r="D60" s="55"/>
      <c r="E60" s="55"/>
      <c r="F60" s="11"/>
      <c r="G60" s="11"/>
      <c r="H60" s="11"/>
      <c r="I60" s="11"/>
      <c r="J60" s="11"/>
      <c r="K60" s="55" t="s">
        <v>43</v>
      </c>
      <c r="L60" s="55"/>
      <c r="M60" s="10"/>
      <c r="N60" s="11"/>
      <c r="O60" s="11"/>
    </row>
    <row r="61" spans="1:5" s="1" customFormat="1" ht="24.75" customHeight="1">
      <c r="A61" s="55" t="s">
        <v>44</v>
      </c>
      <c r="B61" s="55"/>
      <c r="C61" s="55"/>
      <c r="D61" s="55"/>
      <c r="E61" s="55"/>
    </row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30.75" customHeight="1"/>
    <row r="71" ht="42" customHeight="1"/>
    <row r="72" ht="51.75" customHeight="1"/>
    <row r="73" ht="27" customHeight="1"/>
    <row r="74" ht="25.5" customHeight="1"/>
  </sheetData>
  <sheetProtection/>
  <mergeCells count="28">
    <mergeCell ref="O6:O28"/>
    <mergeCell ref="O31:O53"/>
    <mergeCell ref="J4:J5"/>
    <mergeCell ref="K4:K5"/>
    <mergeCell ref="L4:L5"/>
    <mergeCell ref="M4:M5"/>
    <mergeCell ref="N4:N5"/>
    <mergeCell ref="O4:O5"/>
    <mergeCell ref="A59:E59"/>
    <mergeCell ref="K59:L59"/>
    <mergeCell ref="A60:E60"/>
    <mergeCell ref="K60:L60"/>
    <mergeCell ref="A61:E61"/>
    <mergeCell ref="A4:A5"/>
    <mergeCell ref="B4:B5"/>
    <mergeCell ref="C4:C5"/>
    <mergeCell ref="D4:D5"/>
    <mergeCell ref="E4:E5"/>
    <mergeCell ref="A1:B1"/>
    <mergeCell ref="A2:O2"/>
    <mergeCell ref="A3:H3"/>
    <mergeCell ref="A56:F56"/>
    <mergeCell ref="A57:O57"/>
    <mergeCell ref="A58:O58"/>
    <mergeCell ref="F4:F5"/>
    <mergeCell ref="G4:G5"/>
    <mergeCell ref="H4:H5"/>
    <mergeCell ref="I4:I5"/>
  </mergeCells>
  <printOptions/>
  <pageMargins left="0.4722222222222222" right="0.3145833333333333" top="0.4722222222222222" bottom="0.4722222222222222" header="0.19652777777777777" footer="0.19652777777777777"/>
  <pageSetup fitToHeight="0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 topLeftCell="A40">
      <selection activeCell="N60" sqref="N60"/>
    </sheetView>
  </sheetViews>
  <sheetFormatPr defaultColWidth="8.75390625" defaultRowHeight="14.25"/>
  <cols>
    <col min="1" max="1" width="3.875" style="2" customWidth="1"/>
    <col min="2" max="2" width="9.125" style="2" customWidth="1"/>
    <col min="3" max="3" width="5.25390625" style="2" customWidth="1"/>
    <col min="4" max="4" width="5.125" style="2" customWidth="1"/>
    <col min="5" max="5" width="10.50390625" style="2" customWidth="1"/>
    <col min="6" max="6" width="5.375" style="2" customWidth="1"/>
    <col min="7" max="7" width="7.625" style="2" customWidth="1"/>
    <col min="8" max="8" width="10.25390625" style="2" customWidth="1"/>
    <col min="9" max="9" width="7.125" style="2" customWidth="1"/>
    <col min="10" max="10" width="11.125" style="2" customWidth="1"/>
    <col min="11" max="11" width="9.25390625" style="2" customWidth="1"/>
    <col min="12" max="12" width="11.50390625" style="2" customWidth="1"/>
    <col min="13" max="13" width="10.625" style="2" customWidth="1"/>
    <col min="14" max="14" width="11.75390625" style="2" customWidth="1"/>
    <col min="15" max="15" width="12.25390625" style="2" customWidth="1"/>
    <col min="16" max="20" width="9.00390625" style="2" bestFit="1" customWidth="1"/>
    <col min="21" max="16384" width="8.75390625" style="2" customWidth="1"/>
  </cols>
  <sheetData>
    <row r="1" spans="1:2" ht="18" customHeight="1">
      <c r="A1" s="45" t="s">
        <v>0</v>
      </c>
      <c r="B1" s="45"/>
    </row>
    <row r="2" spans="1:15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6" customHeight="1">
      <c r="A3" s="47" t="s">
        <v>2</v>
      </c>
      <c r="B3" s="47"/>
      <c r="C3" s="47"/>
      <c r="D3" s="47"/>
      <c r="E3" s="47"/>
      <c r="F3" s="47"/>
      <c r="G3" s="47"/>
      <c r="H3" s="47"/>
      <c r="I3" s="12" t="s">
        <v>3</v>
      </c>
      <c r="K3" s="13" t="s">
        <v>4</v>
      </c>
      <c r="M3" s="14"/>
      <c r="N3" s="15"/>
      <c r="O3" s="15"/>
    </row>
    <row r="4" spans="1:15" ht="30" customHeight="1">
      <c r="A4" s="56" t="s">
        <v>5</v>
      </c>
      <c r="B4" s="57" t="s">
        <v>6</v>
      </c>
      <c r="C4" s="57" t="s">
        <v>7</v>
      </c>
      <c r="D4" s="57" t="s">
        <v>8</v>
      </c>
      <c r="E4" s="57" t="s">
        <v>9</v>
      </c>
      <c r="F4" s="57" t="s">
        <v>10</v>
      </c>
      <c r="G4" s="57" t="s">
        <v>11</v>
      </c>
      <c r="H4" s="57" t="s">
        <v>12</v>
      </c>
      <c r="I4" s="58" t="s">
        <v>13</v>
      </c>
      <c r="J4" s="57" t="s">
        <v>14</v>
      </c>
      <c r="K4" s="57" t="s">
        <v>15</v>
      </c>
      <c r="L4" s="58" t="s">
        <v>16</v>
      </c>
      <c r="M4" s="60" t="s">
        <v>17</v>
      </c>
      <c r="N4" s="62" t="s">
        <v>18</v>
      </c>
      <c r="O4" s="56" t="s">
        <v>19</v>
      </c>
    </row>
    <row r="5" spans="1:15" ht="36" customHeight="1">
      <c r="A5" s="56"/>
      <c r="B5" s="57"/>
      <c r="C5" s="57"/>
      <c r="D5" s="57"/>
      <c r="E5" s="57"/>
      <c r="F5" s="57"/>
      <c r="G5" s="57"/>
      <c r="H5" s="57"/>
      <c r="I5" s="59"/>
      <c r="J5" s="57"/>
      <c r="K5" s="57"/>
      <c r="L5" s="59"/>
      <c r="M5" s="61"/>
      <c r="N5" s="62"/>
      <c r="O5" s="56"/>
    </row>
    <row r="6" spans="1:15" ht="19.5" customHeight="1">
      <c r="A6" s="3">
        <v>1</v>
      </c>
      <c r="B6" s="4" t="s">
        <v>47</v>
      </c>
      <c r="C6" s="5">
        <v>301</v>
      </c>
      <c r="D6" s="4">
        <v>3</v>
      </c>
      <c r="E6" s="6" t="s">
        <v>21</v>
      </c>
      <c r="F6" s="4">
        <v>3</v>
      </c>
      <c r="G6" s="7">
        <v>212.35</v>
      </c>
      <c r="H6" s="8">
        <f>G6-I6</f>
        <v>41.46000000000001</v>
      </c>
      <c r="I6" s="17">
        <v>170.89</v>
      </c>
      <c r="J6" s="18">
        <v>12244</v>
      </c>
      <c r="K6" s="18">
        <f aca="true" t="shared" si="0" ref="K6:K56">L6/I6</f>
        <v>15214.543858622506</v>
      </c>
      <c r="L6" s="19">
        <f aca="true" t="shared" si="1" ref="L6:L55">J6*G6</f>
        <v>2600013.4</v>
      </c>
      <c r="M6" s="16"/>
      <c r="N6" s="4" t="s">
        <v>22</v>
      </c>
      <c r="O6" s="63" t="s">
        <v>46</v>
      </c>
    </row>
    <row r="7" spans="1:15" ht="19.5" customHeight="1">
      <c r="A7" s="3">
        <v>2</v>
      </c>
      <c r="B7" s="4" t="s">
        <v>47</v>
      </c>
      <c r="C7" s="5">
        <v>401</v>
      </c>
      <c r="D7" s="4">
        <v>4</v>
      </c>
      <c r="E7" s="6" t="s">
        <v>21</v>
      </c>
      <c r="F7" s="4">
        <v>3</v>
      </c>
      <c r="G7" s="7">
        <v>212.35</v>
      </c>
      <c r="H7" s="8">
        <f aca="true" t="shared" si="2" ref="H7:H55">G7-I7</f>
        <v>41.46000000000001</v>
      </c>
      <c r="I7" s="17">
        <v>170.89</v>
      </c>
      <c r="J7" s="18">
        <v>12462</v>
      </c>
      <c r="K7" s="18">
        <f t="shared" si="0"/>
        <v>15485.433319679325</v>
      </c>
      <c r="L7" s="19">
        <f t="shared" si="1"/>
        <v>2646305.6999999997</v>
      </c>
      <c r="M7" s="16"/>
      <c r="N7" s="4" t="s">
        <v>22</v>
      </c>
      <c r="O7" s="63"/>
    </row>
    <row r="8" spans="1:15" ht="19.5" customHeight="1">
      <c r="A8" s="3">
        <v>3</v>
      </c>
      <c r="B8" s="4" t="s">
        <v>47</v>
      </c>
      <c r="C8" s="5">
        <v>501</v>
      </c>
      <c r="D8" s="4">
        <v>5</v>
      </c>
      <c r="E8" s="6" t="s">
        <v>21</v>
      </c>
      <c r="F8" s="4">
        <v>3</v>
      </c>
      <c r="G8" s="7">
        <v>212.35</v>
      </c>
      <c r="H8" s="8">
        <f t="shared" si="2"/>
        <v>41.46000000000001</v>
      </c>
      <c r="I8" s="17">
        <v>170.89</v>
      </c>
      <c r="J8" s="18">
        <v>12681</v>
      </c>
      <c r="K8" s="18">
        <f t="shared" si="0"/>
        <v>15757.56539294283</v>
      </c>
      <c r="L8" s="19">
        <f t="shared" si="1"/>
        <v>2692810.35</v>
      </c>
      <c r="M8" s="16"/>
      <c r="N8" s="4" t="s">
        <v>22</v>
      </c>
      <c r="O8" s="63"/>
    </row>
    <row r="9" spans="1:15" ht="19.5" customHeight="1">
      <c r="A9" s="3">
        <v>4</v>
      </c>
      <c r="B9" s="4" t="s">
        <v>47</v>
      </c>
      <c r="C9" s="5">
        <v>601</v>
      </c>
      <c r="D9" s="4">
        <v>6</v>
      </c>
      <c r="E9" s="6" t="s">
        <v>21</v>
      </c>
      <c r="F9" s="4">
        <v>3</v>
      </c>
      <c r="G9" s="7">
        <v>212.35</v>
      </c>
      <c r="H9" s="8">
        <f t="shared" si="2"/>
        <v>41.46000000000001</v>
      </c>
      <c r="I9" s="17">
        <v>170.89</v>
      </c>
      <c r="J9" s="18">
        <v>12899</v>
      </c>
      <c r="K9" s="18">
        <f t="shared" si="0"/>
        <v>16028.45485399965</v>
      </c>
      <c r="L9" s="19">
        <f t="shared" si="1"/>
        <v>2739102.65</v>
      </c>
      <c r="M9" s="16"/>
      <c r="N9" s="4" t="s">
        <v>22</v>
      </c>
      <c r="O9" s="63"/>
    </row>
    <row r="10" spans="1:15" ht="19.5" customHeight="1">
      <c r="A10" s="3">
        <v>5</v>
      </c>
      <c r="B10" s="4" t="s">
        <v>47</v>
      </c>
      <c r="C10" s="5">
        <v>701</v>
      </c>
      <c r="D10" s="4">
        <v>7</v>
      </c>
      <c r="E10" s="6" t="s">
        <v>21</v>
      </c>
      <c r="F10" s="4">
        <v>3</v>
      </c>
      <c r="G10" s="7">
        <v>212.35</v>
      </c>
      <c r="H10" s="8">
        <f t="shared" si="2"/>
        <v>41.46000000000001</v>
      </c>
      <c r="I10" s="17">
        <v>170.89</v>
      </c>
      <c r="J10" s="18">
        <v>13118</v>
      </c>
      <c r="K10" s="18">
        <f t="shared" si="0"/>
        <v>16300.586927263152</v>
      </c>
      <c r="L10" s="19">
        <f t="shared" si="1"/>
        <v>2785607.3</v>
      </c>
      <c r="M10" s="16"/>
      <c r="N10" s="4" t="s">
        <v>22</v>
      </c>
      <c r="O10" s="63"/>
    </row>
    <row r="11" spans="1:15" ht="19.5" customHeight="1">
      <c r="A11" s="3">
        <v>6</v>
      </c>
      <c r="B11" s="4" t="s">
        <v>47</v>
      </c>
      <c r="C11" s="5">
        <v>801</v>
      </c>
      <c r="D11" s="4">
        <v>8</v>
      </c>
      <c r="E11" s="6" t="s">
        <v>21</v>
      </c>
      <c r="F11" s="4">
        <v>3</v>
      </c>
      <c r="G11" s="7">
        <v>212.35</v>
      </c>
      <c r="H11" s="8">
        <f t="shared" si="2"/>
        <v>41.46000000000001</v>
      </c>
      <c r="I11" s="17">
        <v>170.89</v>
      </c>
      <c r="J11" s="18">
        <v>13336</v>
      </c>
      <c r="K11" s="18">
        <f t="shared" si="0"/>
        <v>16571.476388319974</v>
      </c>
      <c r="L11" s="19">
        <f t="shared" si="1"/>
        <v>2831899.6</v>
      </c>
      <c r="M11" s="16"/>
      <c r="N11" s="4" t="s">
        <v>22</v>
      </c>
      <c r="O11" s="63"/>
    </row>
    <row r="12" spans="1:15" ht="19.5" customHeight="1">
      <c r="A12" s="3">
        <v>7</v>
      </c>
      <c r="B12" s="4" t="s">
        <v>47</v>
      </c>
      <c r="C12" s="5">
        <v>901</v>
      </c>
      <c r="D12" s="4">
        <v>9</v>
      </c>
      <c r="E12" s="6" t="s">
        <v>21</v>
      </c>
      <c r="F12" s="4">
        <v>3</v>
      </c>
      <c r="G12" s="7">
        <v>212.35</v>
      </c>
      <c r="H12" s="8">
        <f t="shared" si="2"/>
        <v>41.46000000000001</v>
      </c>
      <c r="I12" s="17">
        <v>170.89</v>
      </c>
      <c r="J12" s="18">
        <v>13555</v>
      </c>
      <c r="K12" s="18">
        <f t="shared" si="0"/>
        <v>16843.608461583477</v>
      </c>
      <c r="L12" s="19">
        <f t="shared" si="1"/>
        <v>2878404.25</v>
      </c>
      <c r="M12" s="16"/>
      <c r="N12" s="4" t="s">
        <v>22</v>
      </c>
      <c r="O12" s="63"/>
    </row>
    <row r="13" spans="1:15" ht="19.5" customHeight="1">
      <c r="A13" s="3">
        <v>8</v>
      </c>
      <c r="B13" s="4" t="s">
        <v>47</v>
      </c>
      <c r="C13" s="5">
        <v>1001</v>
      </c>
      <c r="D13" s="4">
        <v>10</v>
      </c>
      <c r="E13" s="6" t="s">
        <v>21</v>
      </c>
      <c r="F13" s="4">
        <v>3</v>
      </c>
      <c r="G13" s="7">
        <v>212.35</v>
      </c>
      <c r="H13" s="8">
        <f t="shared" si="2"/>
        <v>41.46000000000001</v>
      </c>
      <c r="I13" s="17">
        <v>170.89</v>
      </c>
      <c r="J13" s="18">
        <v>13773</v>
      </c>
      <c r="K13" s="18">
        <f t="shared" si="0"/>
        <v>17114.497922640294</v>
      </c>
      <c r="L13" s="19">
        <f t="shared" si="1"/>
        <v>2924696.55</v>
      </c>
      <c r="M13" s="16"/>
      <c r="N13" s="4" t="s">
        <v>22</v>
      </c>
      <c r="O13" s="63"/>
    </row>
    <row r="14" spans="1:15" ht="19.5" customHeight="1">
      <c r="A14" s="3">
        <v>9</v>
      </c>
      <c r="B14" s="4" t="s">
        <v>47</v>
      </c>
      <c r="C14" s="5">
        <v>1101</v>
      </c>
      <c r="D14" s="4">
        <v>11</v>
      </c>
      <c r="E14" s="6" t="s">
        <v>21</v>
      </c>
      <c r="F14" s="4">
        <v>3</v>
      </c>
      <c r="G14" s="7">
        <v>212.35</v>
      </c>
      <c r="H14" s="8">
        <f t="shared" si="2"/>
        <v>41.46000000000001</v>
      </c>
      <c r="I14" s="17">
        <v>170.89</v>
      </c>
      <c r="J14" s="18">
        <v>13992</v>
      </c>
      <c r="K14" s="18">
        <f t="shared" si="0"/>
        <v>17386.629995903797</v>
      </c>
      <c r="L14" s="19">
        <f t="shared" si="1"/>
        <v>2971201.1999999997</v>
      </c>
      <c r="M14" s="16"/>
      <c r="N14" s="4" t="s">
        <v>22</v>
      </c>
      <c r="O14" s="63"/>
    </row>
    <row r="15" spans="1:15" ht="19.5" customHeight="1">
      <c r="A15" s="3">
        <v>10</v>
      </c>
      <c r="B15" s="4" t="s">
        <v>47</v>
      </c>
      <c r="C15" s="5">
        <v>1201</v>
      </c>
      <c r="D15" s="4">
        <v>12</v>
      </c>
      <c r="E15" s="6" t="s">
        <v>21</v>
      </c>
      <c r="F15" s="4">
        <v>3</v>
      </c>
      <c r="G15" s="7">
        <v>212.35</v>
      </c>
      <c r="H15" s="8">
        <f t="shared" si="2"/>
        <v>41.46000000000001</v>
      </c>
      <c r="I15" s="17">
        <v>170.89</v>
      </c>
      <c r="J15" s="18">
        <v>14210</v>
      </c>
      <c r="K15" s="18">
        <f t="shared" si="0"/>
        <v>17657.51945696062</v>
      </c>
      <c r="L15" s="19">
        <f t="shared" si="1"/>
        <v>3017493.5</v>
      </c>
      <c r="M15" s="16"/>
      <c r="N15" s="4" t="s">
        <v>22</v>
      </c>
      <c r="O15" s="63"/>
    </row>
    <row r="16" spans="1:15" ht="19.5" customHeight="1">
      <c r="A16" s="3">
        <v>11</v>
      </c>
      <c r="B16" s="4" t="s">
        <v>47</v>
      </c>
      <c r="C16" s="5">
        <v>1301</v>
      </c>
      <c r="D16" s="4">
        <v>13</v>
      </c>
      <c r="E16" s="6" t="s">
        <v>21</v>
      </c>
      <c r="F16" s="4">
        <v>3</v>
      </c>
      <c r="G16" s="7">
        <v>212.35</v>
      </c>
      <c r="H16" s="8">
        <f t="shared" si="2"/>
        <v>41.46000000000001</v>
      </c>
      <c r="I16" s="17">
        <v>170.89</v>
      </c>
      <c r="J16" s="18">
        <v>14429</v>
      </c>
      <c r="K16" s="18">
        <f t="shared" si="0"/>
        <v>17929.65153022412</v>
      </c>
      <c r="L16" s="19">
        <f t="shared" si="1"/>
        <v>3063998.15</v>
      </c>
      <c r="M16" s="16"/>
      <c r="N16" s="4" t="s">
        <v>22</v>
      </c>
      <c r="O16" s="63"/>
    </row>
    <row r="17" spans="1:15" ht="19.5" customHeight="1">
      <c r="A17" s="3">
        <v>12</v>
      </c>
      <c r="B17" s="4" t="s">
        <v>47</v>
      </c>
      <c r="C17" s="5">
        <v>1401</v>
      </c>
      <c r="D17" s="4">
        <v>14</v>
      </c>
      <c r="E17" s="6" t="s">
        <v>21</v>
      </c>
      <c r="F17" s="4">
        <v>3</v>
      </c>
      <c r="G17" s="7">
        <v>212.35</v>
      </c>
      <c r="H17" s="8">
        <f t="shared" si="2"/>
        <v>41.46000000000001</v>
      </c>
      <c r="I17" s="17">
        <v>170.89</v>
      </c>
      <c r="J17" s="18">
        <v>14647</v>
      </c>
      <c r="K17" s="18">
        <f t="shared" si="0"/>
        <v>18200.54099128094</v>
      </c>
      <c r="L17" s="19">
        <f t="shared" si="1"/>
        <v>3110290.4499999997</v>
      </c>
      <c r="M17" s="16"/>
      <c r="N17" s="4" t="s">
        <v>22</v>
      </c>
      <c r="O17" s="63"/>
    </row>
    <row r="18" spans="1:15" ht="19.5" customHeight="1">
      <c r="A18" s="3">
        <v>13</v>
      </c>
      <c r="B18" s="4" t="s">
        <v>47</v>
      </c>
      <c r="C18" s="5">
        <v>1501</v>
      </c>
      <c r="D18" s="4">
        <v>15</v>
      </c>
      <c r="E18" s="6" t="s">
        <v>21</v>
      </c>
      <c r="F18" s="4">
        <v>3</v>
      </c>
      <c r="G18" s="7">
        <v>212.35</v>
      </c>
      <c r="H18" s="8">
        <f t="shared" si="2"/>
        <v>41.46000000000001</v>
      </c>
      <c r="I18" s="17">
        <v>170.89</v>
      </c>
      <c r="J18" s="18">
        <v>14866</v>
      </c>
      <c r="K18" s="18">
        <f t="shared" si="0"/>
        <v>18472.673064544444</v>
      </c>
      <c r="L18" s="19">
        <f t="shared" si="1"/>
        <v>3156795.1</v>
      </c>
      <c r="M18" s="16"/>
      <c r="N18" s="4" t="s">
        <v>22</v>
      </c>
      <c r="O18" s="63"/>
    </row>
    <row r="19" spans="1:15" ht="19.5" customHeight="1">
      <c r="A19" s="3">
        <v>14</v>
      </c>
      <c r="B19" s="4" t="s">
        <v>47</v>
      </c>
      <c r="C19" s="5">
        <v>1601</v>
      </c>
      <c r="D19" s="4">
        <v>16</v>
      </c>
      <c r="E19" s="6" t="s">
        <v>21</v>
      </c>
      <c r="F19" s="4">
        <v>3</v>
      </c>
      <c r="G19" s="7">
        <v>212.35</v>
      </c>
      <c r="H19" s="8">
        <f t="shared" si="2"/>
        <v>41.46000000000001</v>
      </c>
      <c r="I19" s="17">
        <v>170.89</v>
      </c>
      <c r="J19" s="18">
        <v>15084</v>
      </c>
      <c r="K19" s="18">
        <f t="shared" si="0"/>
        <v>18743.562525601264</v>
      </c>
      <c r="L19" s="19">
        <f t="shared" si="1"/>
        <v>3203087.4</v>
      </c>
      <c r="M19" s="16"/>
      <c r="N19" s="4" t="s">
        <v>22</v>
      </c>
      <c r="O19" s="63"/>
    </row>
    <row r="20" spans="1:15" ht="19.5" customHeight="1">
      <c r="A20" s="3">
        <v>15</v>
      </c>
      <c r="B20" s="4" t="s">
        <v>47</v>
      </c>
      <c r="C20" s="5">
        <v>1701</v>
      </c>
      <c r="D20" s="4">
        <v>17</v>
      </c>
      <c r="E20" s="6" t="s">
        <v>21</v>
      </c>
      <c r="F20" s="4">
        <v>3</v>
      </c>
      <c r="G20" s="7">
        <v>212.35</v>
      </c>
      <c r="H20" s="8">
        <f t="shared" si="2"/>
        <v>41.46000000000001</v>
      </c>
      <c r="I20" s="17">
        <v>170.89</v>
      </c>
      <c r="J20" s="18">
        <v>15303</v>
      </c>
      <c r="K20" s="18">
        <f t="shared" si="0"/>
        <v>19015.694598864768</v>
      </c>
      <c r="L20" s="19">
        <f t="shared" si="1"/>
        <v>3249592.05</v>
      </c>
      <c r="M20" s="16"/>
      <c r="N20" s="4" t="s">
        <v>22</v>
      </c>
      <c r="O20" s="63"/>
    </row>
    <row r="21" spans="1:15" ht="19.5" customHeight="1">
      <c r="A21" s="3">
        <v>16</v>
      </c>
      <c r="B21" s="4" t="s">
        <v>47</v>
      </c>
      <c r="C21" s="5">
        <f aca="true" t="shared" si="3" ref="C21:C30">C20+100</f>
        <v>1801</v>
      </c>
      <c r="D21" s="4">
        <v>18</v>
      </c>
      <c r="E21" s="6" t="s">
        <v>21</v>
      </c>
      <c r="F21" s="4">
        <v>3</v>
      </c>
      <c r="G21" s="7">
        <v>212.35</v>
      </c>
      <c r="H21" s="8">
        <f t="shared" si="2"/>
        <v>41.46000000000001</v>
      </c>
      <c r="I21" s="17">
        <v>170.89</v>
      </c>
      <c r="J21" s="18">
        <v>15474</v>
      </c>
      <c r="K21" s="18">
        <f t="shared" si="0"/>
        <v>19228.181286207502</v>
      </c>
      <c r="L21" s="19">
        <f t="shared" si="1"/>
        <v>3285903.9</v>
      </c>
      <c r="M21" s="16"/>
      <c r="N21" s="4" t="s">
        <v>22</v>
      </c>
      <c r="O21" s="63"/>
    </row>
    <row r="22" spans="1:15" ht="19.5" customHeight="1">
      <c r="A22" s="3">
        <v>17</v>
      </c>
      <c r="B22" s="4" t="s">
        <v>47</v>
      </c>
      <c r="C22" s="5">
        <f t="shared" si="3"/>
        <v>1901</v>
      </c>
      <c r="D22" s="4">
        <v>19</v>
      </c>
      <c r="E22" s="6" t="s">
        <v>21</v>
      </c>
      <c r="F22" s="4">
        <v>3</v>
      </c>
      <c r="G22" s="7">
        <v>212.35</v>
      </c>
      <c r="H22" s="8">
        <f t="shared" si="2"/>
        <v>41.46000000000001</v>
      </c>
      <c r="I22" s="17">
        <v>170.89</v>
      </c>
      <c r="J22" s="18">
        <v>15645</v>
      </c>
      <c r="K22" s="18">
        <f t="shared" si="0"/>
        <v>19440.66797355024</v>
      </c>
      <c r="L22" s="19">
        <f t="shared" si="1"/>
        <v>3322215.75</v>
      </c>
      <c r="M22" s="16"/>
      <c r="N22" s="4" t="s">
        <v>22</v>
      </c>
      <c r="O22" s="63"/>
    </row>
    <row r="23" spans="1:15" ht="19.5" customHeight="1">
      <c r="A23" s="3">
        <v>18</v>
      </c>
      <c r="B23" s="4" t="s">
        <v>47</v>
      </c>
      <c r="C23" s="5">
        <f t="shared" si="3"/>
        <v>2001</v>
      </c>
      <c r="D23" s="4">
        <v>20</v>
      </c>
      <c r="E23" s="6" t="s">
        <v>21</v>
      </c>
      <c r="F23" s="4">
        <v>3</v>
      </c>
      <c r="G23" s="7">
        <v>212.35</v>
      </c>
      <c r="H23" s="8">
        <f t="shared" si="2"/>
        <v>41.46000000000001</v>
      </c>
      <c r="I23" s="17">
        <v>170.89</v>
      </c>
      <c r="J23" s="18">
        <v>15816</v>
      </c>
      <c r="K23" s="18">
        <f t="shared" si="0"/>
        <v>19653.154660892975</v>
      </c>
      <c r="L23" s="19">
        <f t="shared" si="1"/>
        <v>3358527.6</v>
      </c>
      <c r="M23" s="16"/>
      <c r="N23" s="4" t="s">
        <v>22</v>
      </c>
      <c r="O23" s="63"/>
    </row>
    <row r="24" spans="1:15" ht="19.5" customHeight="1">
      <c r="A24" s="3">
        <v>19</v>
      </c>
      <c r="B24" s="4" t="s">
        <v>47</v>
      </c>
      <c r="C24" s="5">
        <f t="shared" si="3"/>
        <v>2101</v>
      </c>
      <c r="D24" s="4">
        <v>21</v>
      </c>
      <c r="E24" s="6" t="s">
        <v>21</v>
      </c>
      <c r="F24" s="4">
        <v>3</v>
      </c>
      <c r="G24" s="7">
        <v>212.35</v>
      </c>
      <c r="H24" s="8">
        <f t="shared" si="2"/>
        <v>41.46000000000001</v>
      </c>
      <c r="I24" s="17">
        <v>170.89</v>
      </c>
      <c r="J24" s="18">
        <v>15987</v>
      </c>
      <c r="K24" s="18">
        <f t="shared" si="0"/>
        <v>19865.641348235706</v>
      </c>
      <c r="L24" s="19">
        <f t="shared" si="1"/>
        <v>3394839.4499999997</v>
      </c>
      <c r="M24" s="16"/>
      <c r="N24" s="4" t="s">
        <v>22</v>
      </c>
      <c r="O24" s="63"/>
    </row>
    <row r="25" spans="1:15" ht="19.5" customHeight="1">
      <c r="A25" s="3">
        <v>20</v>
      </c>
      <c r="B25" s="4" t="s">
        <v>47</v>
      </c>
      <c r="C25" s="5">
        <f t="shared" si="3"/>
        <v>2201</v>
      </c>
      <c r="D25" s="4">
        <v>22</v>
      </c>
      <c r="E25" s="6" t="s">
        <v>21</v>
      </c>
      <c r="F25" s="4">
        <v>3</v>
      </c>
      <c r="G25" s="7">
        <v>212.35</v>
      </c>
      <c r="H25" s="8">
        <f t="shared" si="2"/>
        <v>41.46000000000001</v>
      </c>
      <c r="I25" s="17">
        <v>170.89</v>
      </c>
      <c r="J25" s="18">
        <v>16158</v>
      </c>
      <c r="K25" s="18">
        <f t="shared" si="0"/>
        <v>20078.128035578444</v>
      </c>
      <c r="L25" s="19">
        <f t="shared" si="1"/>
        <v>3431151.3</v>
      </c>
      <c r="M25" s="16"/>
      <c r="N25" s="4" t="s">
        <v>22</v>
      </c>
      <c r="O25" s="63"/>
    </row>
    <row r="26" spans="1:15" ht="19.5" customHeight="1">
      <c r="A26" s="3">
        <v>21</v>
      </c>
      <c r="B26" s="4" t="s">
        <v>47</v>
      </c>
      <c r="C26" s="5">
        <f t="shared" si="3"/>
        <v>2301</v>
      </c>
      <c r="D26" s="4">
        <v>23</v>
      </c>
      <c r="E26" s="6" t="s">
        <v>21</v>
      </c>
      <c r="F26" s="4">
        <v>3</v>
      </c>
      <c r="G26" s="7">
        <v>212.35</v>
      </c>
      <c r="H26" s="8">
        <f t="shared" si="2"/>
        <v>41.46000000000001</v>
      </c>
      <c r="I26" s="17">
        <v>170.89</v>
      </c>
      <c r="J26" s="18">
        <v>16329</v>
      </c>
      <c r="K26" s="18">
        <f t="shared" si="0"/>
        <v>20290.61472292118</v>
      </c>
      <c r="L26" s="19">
        <f t="shared" si="1"/>
        <v>3467463.15</v>
      </c>
      <c r="M26" s="16"/>
      <c r="N26" s="4" t="s">
        <v>22</v>
      </c>
      <c r="O26" s="63"/>
    </row>
    <row r="27" spans="1:15" ht="19.5" customHeight="1">
      <c r="A27" s="3">
        <v>22</v>
      </c>
      <c r="B27" s="4" t="s">
        <v>47</v>
      </c>
      <c r="C27" s="5">
        <f t="shared" si="3"/>
        <v>2401</v>
      </c>
      <c r="D27" s="4">
        <v>24</v>
      </c>
      <c r="E27" s="6" t="s">
        <v>21</v>
      </c>
      <c r="F27" s="4">
        <v>3</v>
      </c>
      <c r="G27" s="7">
        <v>212.35</v>
      </c>
      <c r="H27" s="8">
        <f t="shared" si="2"/>
        <v>41.46000000000001</v>
      </c>
      <c r="I27" s="17">
        <v>170.89</v>
      </c>
      <c r="J27" s="18">
        <v>16500</v>
      </c>
      <c r="K27" s="18">
        <f t="shared" si="0"/>
        <v>20503.101410263913</v>
      </c>
      <c r="L27" s="19">
        <f t="shared" si="1"/>
        <v>3503775</v>
      </c>
      <c r="M27" s="16"/>
      <c r="N27" s="4" t="s">
        <v>22</v>
      </c>
      <c r="O27" s="63"/>
    </row>
    <row r="28" spans="1:15" ht="19.5" customHeight="1">
      <c r="A28" s="3">
        <v>23</v>
      </c>
      <c r="B28" s="4" t="s">
        <v>47</v>
      </c>
      <c r="C28" s="5">
        <f t="shared" si="3"/>
        <v>2501</v>
      </c>
      <c r="D28" s="4">
        <v>25</v>
      </c>
      <c r="E28" s="6" t="s">
        <v>21</v>
      </c>
      <c r="F28" s="4">
        <v>3</v>
      </c>
      <c r="G28" s="7">
        <v>212.35</v>
      </c>
      <c r="H28" s="8">
        <f t="shared" si="2"/>
        <v>41.46000000000001</v>
      </c>
      <c r="I28" s="17">
        <v>170.89</v>
      </c>
      <c r="J28" s="18">
        <v>16671</v>
      </c>
      <c r="K28" s="18">
        <f t="shared" si="0"/>
        <v>20715.58809760665</v>
      </c>
      <c r="L28" s="19">
        <f t="shared" si="1"/>
        <v>3540086.85</v>
      </c>
      <c r="M28" s="16"/>
      <c r="N28" s="4" t="s">
        <v>22</v>
      </c>
      <c r="O28" s="63"/>
    </row>
    <row r="29" spans="1:15" ht="19.5" customHeight="1">
      <c r="A29" s="3">
        <v>24</v>
      </c>
      <c r="B29" s="4" t="s">
        <v>47</v>
      </c>
      <c r="C29" s="5">
        <f t="shared" si="3"/>
        <v>2601</v>
      </c>
      <c r="D29" s="4">
        <v>26</v>
      </c>
      <c r="E29" s="6" t="s">
        <v>21</v>
      </c>
      <c r="F29" s="4">
        <v>3</v>
      </c>
      <c r="G29" s="7">
        <v>212.35</v>
      </c>
      <c r="H29" s="8">
        <f t="shared" si="2"/>
        <v>41.46000000000001</v>
      </c>
      <c r="I29" s="17">
        <v>170.89</v>
      </c>
      <c r="J29" s="18">
        <v>16842</v>
      </c>
      <c r="K29" s="18">
        <f t="shared" si="0"/>
        <v>20928.074784949382</v>
      </c>
      <c r="L29" s="19">
        <f t="shared" si="1"/>
        <v>3576398.6999999997</v>
      </c>
      <c r="M29" s="16"/>
      <c r="N29" s="4" t="s">
        <v>22</v>
      </c>
      <c r="O29" s="20"/>
    </row>
    <row r="30" spans="1:15" ht="19.5" customHeight="1">
      <c r="A30" s="3">
        <v>25</v>
      </c>
      <c r="B30" s="4" t="s">
        <v>47</v>
      </c>
      <c r="C30" s="5">
        <f t="shared" si="3"/>
        <v>2701</v>
      </c>
      <c r="D30" s="4">
        <v>27</v>
      </c>
      <c r="E30" s="6" t="s">
        <v>21</v>
      </c>
      <c r="F30" s="4">
        <v>3</v>
      </c>
      <c r="G30" s="7">
        <v>212.35</v>
      </c>
      <c r="H30" s="8">
        <f t="shared" si="2"/>
        <v>41.46000000000001</v>
      </c>
      <c r="I30" s="17">
        <v>170.89</v>
      </c>
      <c r="J30" s="18">
        <v>17013</v>
      </c>
      <c r="K30" s="18">
        <f t="shared" si="0"/>
        <v>21140.56147229212</v>
      </c>
      <c r="L30" s="19">
        <f t="shared" si="1"/>
        <v>3612710.55</v>
      </c>
      <c r="M30" s="16"/>
      <c r="N30" s="4" t="s">
        <v>22</v>
      </c>
      <c r="O30" s="20"/>
    </row>
    <row r="31" spans="1:15" ht="19.5" customHeight="1">
      <c r="A31" s="3">
        <v>26</v>
      </c>
      <c r="B31" s="4" t="s">
        <v>47</v>
      </c>
      <c r="C31" s="5">
        <v>302</v>
      </c>
      <c r="D31" s="4">
        <v>3</v>
      </c>
      <c r="E31" s="6" t="s">
        <v>21</v>
      </c>
      <c r="F31" s="4">
        <v>3</v>
      </c>
      <c r="G31" s="7">
        <v>209.23</v>
      </c>
      <c r="H31" s="8">
        <f t="shared" si="2"/>
        <v>40.849999999999994</v>
      </c>
      <c r="I31" s="17">
        <v>168.38</v>
      </c>
      <c r="J31" s="18">
        <v>11484</v>
      </c>
      <c r="K31" s="18">
        <f t="shared" si="0"/>
        <v>14270.087421308943</v>
      </c>
      <c r="L31" s="19">
        <f t="shared" si="1"/>
        <v>2402797.32</v>
      </c>
      <c r="M31" s="16"/>
      <c r="N31" s="4" t="s">
        <v>22</v>
      </c>
      <c r="O31" s="63" t="s">
        <v>46</v>
      </c>
    </row>
    <row r="32" spans="1:15" ht="19.5" customHeight="1">
      <c r="A32" s="3">
        <v>27</v>
      </c>
      <c r="B32" s="4" t="s">
        <v>47</v>
      </c>
      <c r="C32" s="5">
        <f aca="true" t="shared" si="4" ref="C32:C55">C31+100</f>
        <v>402</v>
      </c>
      <c r="D32" s="4">
        <v>4</v>
      </c>
      <c r="E32" s="6" t="s">
        <v>21</v>
      </c>
      <c r="F32" s="4">
        <v>3</v>
      </c>
      <c r="G32" s="7">
        <v>209.23</v>
      </c>
      <c r="H32" s="8">
        <f t="shared" si="2"/>
        <v>40.849999999999994</v>
      </c>
      <c r="I32" s="17">
        <v>168.38</v>
      </c>
      <c r="J32" s="18">
        <v>11702</v>
      </c>
      <c r="K32" s="18">
        <f t="shared" si="0"/>
        <v>14540.975531535812</v>
      </c>
      <c r="L32" s="19">
        <f t="shared" si="1"/>
        <v>2448409.46</v>
      </c>
      <c r="M32" s="16"/>
      <c r="N32" s="4" t="s">
        <v>22</v>
      </c>
      <c r="O32" s="63"/>
    </row>
    <row r="33" spans="1:15" ht="19.5" customHeight="1">
      <c r="A33" s="3">
        <v>28</v>
      </c>
      <c r="B33" s="4" t="s">
        <v>47</v>
      </c>
      <c r="C33" s="5">
        <f t="shared" si="4"/>
        <v>502</v>
      </c>
      <c r="D33" s="4">
        <v>5</v>
      </c>
      <c r="E33" s="6" t="s">
        <v>21</v>
      </c>
      <c r="F33" s="4">
        <v>3</v>
      </c>
      <c r="G33" s="7">
        <v>209.23</v>
      </c>
      <c r="H33" s="8">
        <f t="shared" si="2"/>
        <v>40.849999999999994</v>
      </c>
      <c r="I33" s="17">
        <v>168.38</v>
      </c>
      <c r="J33" s="18">
        <v>11921</v>
      </c>
      <c r="K33" s="18">
        <f t="shared" si="0"/>
        <v>14813.106247772896</v>
      </c>
      <c r="L33" s="19">
        <f t="shared" si="1"/>
        <v>2494230.83</v>
      </c>
      <c r="M33" s="16"/>
      <c r="N33" s="4" t="s">
        <v>22</v>
      </c>
      <c r="O33" s="63"/>
    </row>
    <row r="34" spans="1:15" ht="19.5" customHeight="1">
      <c r="A34" s="3">
        <v>29</v>
      </c>
      <c r="B34" s="4" t="s">
        <v>47</v>
      </c>
      <c r="C34" s="5">
        <f t="shared" si="4"/>
        <v>602</v>
      </c>
      <c r="D34" s="4">
        <v>6</v>
      </c>
      <c r="E34" s="6" t="s">
        <v>21</v>
      </c>
      <c r="F34" s="4">
        <v>3</v>
      </c>
      <c r="G34" s="7">
        <v>209.23</v>
      </c>
      <c r="H34" s="8">
        <f t="shared" si="2"/>
        <v>40.849999999999994</v>
      </c>
      <c r="I34" s="17">
        <v>168.38</v>
      </c>
      <c r="J34" s="18">
        <v>12139</v>
      </c>
      <c r="K34" s="18">
        <f t="shared" si="0"/>
        <v>15083.994357999762</v>
      </c>
      <c r="L34" s="19">
        <f t="shared" si="1"/>
        <v>2539842.9699999997</v>
      </c>
      <c r="M34" s="16"/>
      <c r="N34" s="4" t="s">
        <v>22</v>
      </c>
      <c r="O34" s="63"/>
    </row>
    <row r="35" spans="1:15" ht="19.5" customHeight="1">
      <c r="A35" s="3">
        <v>30</v>
      </c>
      <c r="B35" s="4" t="s">
        <v>47</v>
      </c>
      <c r="C35" s="5">
        <f t="shared" si="4"/>
        <v>702</v>
      </c>
      <c r="D35" s="4">
        <v>7</v>
      </c>
      <c r="E35" s="6" t="s">
        <v>21</v>
      </c>
      <c r="F35" s="4">
        <v>3</v>
      </c>
      <c r="G35" s="7">
        <v>209.23</v>
      </c>
      <c r="H35" s="8">
        <f t="shared" si="2"/>
        <v>40.849999999999994</v>
      </c>
      <c r="I35" s="17">
        <v>168.38</v>
      </c>
      <c r="J35" s="18">
        <v>12358</v>
      </c>
      <c r="K35" s="18">
        <f t="shared" si="0"/>
        <v>15356.125074236845</v>
      </c>
      <c r="L35" s="19">
        <f t="shared" si="1"/>
        <v>2585664.34</v>
      </c>
      <c r="M35" s="16"/>
      <c r="N35" s="4" t="s">
        <v>22</v>
      </c>
      <c r="O35" s="63"/>
    </row>
    <row r="36" spans="1:15" ht="19.5" customHeight="1">
      <c r="A36" s="3">
        <v>31</v>
      </c>
      <c r="B36" s="4" t="s">
        <v>47</v>
      </c>
      <c r="C36" s="5">
        <f t="shared" si="4"/>
        <v>802</v>
      </c>
      <c r="D36" s="4">
        <v>8</v>
      </c>
      <c r="E36" s="6" t="s">
        <v>21</v>
      </c>
      <c r="F36" s="4">
        <v>3</v>
      </c>
      <c r="G36" s="7">
        <v>209.23</v>
      </c>
      <c r="H36" s="8">
        <f t="shared" si="2"/>
        <v>40.849999999999994</v>
      </c>
      <c r="I36" s="17">
        <v>168.38</v>
      </c>
      <c r="J36" s="18">
        <v>12576</v>
      </c>
      <c r="K36" s="18">
        <f t="shared" si="0"/>
        <v>15627.013184463713</v>
      </c>
      <c r="L36" s="19">
        <f t="shared" si="1"/>
        <v>2631276.48</v>
      </c>
      <c r="M36" s="16"/>
      <c r="N36" s="4" t="s">
        <v>22</v>
      </c>
      <c r="O36" s="63"/>
    </row>
    <row r="37" spans="1:15" ht="19.5" customHeight="1">
      <c r="A37" s="3">
        <v>32</v>
      </c>
      <c r="B37" s="4" t="s">
        <v>47</v>
      </c>
      <c r="C37" s="5">
        <f t="shared" si="4"/>
        <v>902</v>
      </c>
      <c r="D37" s="4">
        <v>9</v>
      </c>
      <c r="E37" s="6" t="s">
        <v>21</v>
      </c>
      <c r="F37" s="4">
        <v>3</v>
      </c>
      <c r="G37" s="7">
        <v>209.23</v>
      </c>
      <c r="H37" s="8">
        <f t="shared" si="2"/>
        <v>40.849999999999994</v>
      </c>
      <c r="I37" s="17">
        <v>168.38</v>
      </c>
      <c r="J37" s="18">
        <v>12795</v>
      </c>
      <c r="K37" s="18">
        <f t="shared" si="0"/>
        <v>15899.143900700798</v>
      </c>
      <c r="L37" s="19">
        <f t="shared" si="1"/>
        <v>2677097.85</v>
      </c>
      <c r="M37" s="16"/>
      <c r="N37" s="4" t="s">
        <v>22</v>
      </c>
      <c r="O37" s="63"/>
    </row>
    <row r="38" spans="1:15" ht="19.5" customHeight="1">
      <c r="A38" s="3">
        <v>33</v>
      </c>
      <c r="B38" s="4" t="s">
        <v>47</v>
      </c>
      <c r="C38" s="5">
        <f t="shared" si="4"/>
        <v>1002</v>
      </c>
      <c r="D38" s="4">
        <v>10</v>
      </c>
      <c r="E38" s="6" t="s">
        <v>21</v>
      </c>
      <c r="F38" s="4">
        <v>3</v>
      </c>
      <c r="G38" s="7">
        <v>209.23</v>
      </c>
      <c r="H38" s="8">
        <f t="shared" si="2"/>
        <v>40.849999999999994</v>
      </c>
      <c r="I38" s="17">
        <v>168.38</v>
      </c>
      <c r="J38" s="18">
        <v>13013</v>
      </c>
      <c r="K38" s="18">
        <f t="shared" si="0"/>
        <v>16170.032010927662</v>
      </c>
      <c r="L38" s="19">
        <f t="shared" si="1"/>
        <v>2722709.9899999998</v>
      </c>
      <c r="M38" s="16"/>
      <c r="N38" s="4" t="s">
        <v>22</v>
      </c>
      <c r="O38" s="63"/>
    </row>
    <row r="39" spans="1:15" ht="19.5" customHeight="1">
      <c r="A39" s="3">
        <v>34</v>
      </c>
      <c r="B39" s="4" t="s">
        <v>47</v>
      </c>
      <c r="C39" s="5">
        <f t="shared" si="4"/>
        <v>1102</v>
      </c>
      <c r="D39" s="4">
        <v>11</v>
      </c>
      <c r="E39" s="6" t="s">
        <v>21</v>
      </c>
      <c r="F39" s="4">
        <v>3</v>
      </c>
      <c r="G39" s="7">
        <v>209.23</v>
      </c>
      <c r="H39" s="8">
        <f t="shared" si="2"/>
        <v>40.849999999999994</v>
      </c>
      <c r="I39" s="17">
        <v>168.38</v>
      </c>
      <c r="J39" s="18">
        <v>13232</v>
      </c>
      <c r="K39" s="18">
        <f t="shared" si="0"/>
        <v>16442.162727164745</v>
      </c>
      <c r="L39" s="19">
        <f t="shared" si="1"/>
        <v>2768531.36</v>
      </c>
      <c r="M39" s="16"/>
      <c r="N39" s="4" t="s">
        <v>22</v>
      </c>
      <c r="O39" s="63"/>
    </row>
    <row r="40" spans="1:15" ht="19.5" customHeight="1">
      <c r="A40" s="3">
        <v>35</v>
      </c>
      <c r="B40" s="4" t="s">
        <v>47</v>
      </c>
      <c r="C40" s="5">
        <f t="shared" si="4"/>
        <v>1202</v>
      </c>
      <c r="D40" s="4">
        <v>12</v>
      </c>
      <c r="E40" s="6" t="s">
        <v>21</v>
      </c>
      <c r="F40" s="4">
        <v>3</v>
      </c>
      <c r="G40" s="7">
        <v>209.23</v>
      </c>
      <c r="H40" s="8">
        <f t="shared" si="2"/>
        <v>40.849999999999994</v>
      </c>
      <c r="I40" s="17">
        <v>168.38</v>
      </c>
      <c r="J40" s="18">
        <v>13450</v>
      </c>
      <c r="K40" s="18">
        <f t="shared" si="0"/>
        <v>16713.050837391616</v>
      </c>
      <c r="L40" s="19">
        <f t="shared" si="1"/>
        <v>2814143.5</v>
      </c>
      <c r="M40" s="16"/>
      <c r="N40" s="4" t="s">
        <v>22</v>
      </c>
      <c r="O40" s="63"/>
    </row>
    <row r="41" spans="1:15" ht="19.5" customHeight="1">
      <c r="A41" s="3">
        <v>36</v>
      </c>
      <c r="B41" s="4" t="s">
        <v>47</v>
      </c>
      <c r="C41" s="5">
        <f t="shared" si="4"/>
        <v>1302</v>
      </c>
      <c r="D41" s="4">
        <v>13</v>
      </c>
      <c r="E41" s="6" t="s">
        <v>21</v>
      </c>
      <c r="F41" s="4">
        <v>3</v>
      </c>
      <c r="G41" s="7">
        <v>209.23</v>
      </c>
      <c r="H41" s="8">
        <f t="shared" si="2"/>
        <v>40.849999999999994</v>
      </c>
      <c r="I41" s="17">
        <v>168.38</v>
      </c>
      <c r="J41" s="18">
        <v>13669</v>
      </c>
      <c r="K41" s="18">
        <f t="shared" si="0"/>
        <v>16985.181553628696</v>
      </c>
      <c r="L41" s="19">
        <f t="shared" si="1"/>
        <v>2859964.8699999996</v>
      </c>
      <c r="M41" s="16"/>
      <c r="N41" s="4" t="s">
        <v>22</v>
      </c>
      <c r="O41" s="63"/>
    </row>
    <row r="42" spans="1:15" ht="19.5" customHeight="1">
      <c r="A42" s="3">
        <v>37</v>
      </c>
      <c r="B42" s="4" t="s">
        <v>47</v>
      </c>
      <c r="C42" s="5">
        <f t="shared" si="4"/>
        <v>1402</v>
      </c>
      <c r="D42" s="4">
        <v>14</v>
      </c>
      <c r="E42" s="6" t="s">
        <v>21</v>
      </c>
      <c r="F42" s="4">
        <v>3</v>
      </c>
      <c r="G42" s="7">
        <v>209.23</v>
      </c>
      <c r="H42" s="8">
        <f t="shared" si="2"/>
        <v>40.849999999999994</v>
      </c>
      <c r="I42" s="17">
        <v>168.38</v>
      </c>
      <c r="J42" s="18">
        <v>13887</v>
      </c>
      <c r="K42" s="18">
        <f t="shared" si="0"/>
        <v>17256.069663855564</v>
      </c>
      <c r="L42" s="19">
        <f t="shared" si="1"/>
        <v>2905577.01</v>
      </c>
      <c r="M42" s="16"/>
      <c r="N42" s="4" t="s">
        <v>22</v>
      </c>
      <c r="O42" s="63"/>
    </row>
    <row r="43" spans="1:15" ht="19.5" customHeight="1">
      <c r="A43" s="3">
        <v>38</v>
      </c>
      <c r="B43" s="4" t="s">
        <v>47</v>
      </c>
      <c r="C43" s="5">
        <f t="shared" si="4"/>
        <v>1502</v>
      </c>
      <c r="D43" s="4">
        <v>15</v>
      </c>
      <c r="E43" s="6" t="s">
        <v>21</v>
      </c>
      <c r="F43" s="4">
        <v>3</v>
      </c>
      <c r="G43" s="7">
        <v>209.23</v>
      </c>
      <c r="H43" s="8">
        <f t="shared" si="2"/>
        <v>40.849999999999994</v>
      </c>
      <c r="I43" s="17">
        <v>168.38</v>
      </c>
      <c r="J43" s="18">
        <v>14106</v>
      </c>
      <c r="K43" s="18">
        <f t="shared" si="0"/>
        <v>17528.200380092647</v>
      </c>
      <c r="L43" s="19">
        <f t="shared" si="1"/>
        <v>2951398.38</v>
      </c>
      <c r="M43" s="16"/>
      <c r="N43" s="4" t="s">
        <v>22</v>
      </c>
      <c r="O43" s="63"/>
    </row>
    <row r="44" spans="1:15" ht="19.5" customHeight="1">
      <c r="A44" s="3">
        <v>39</v>
      </c>
      <c r="B44" s="4" t="s">
        <v>47</v>
      </c>
      <c r="C44" s="5">
        <f t="shared" si="4"/>
        <v>1602</v>
      </c>
      <c r="D44" s="4">
        <v>16</v>
      </c>
      <c r="E44" s="6" t="s">
        <v>21</v>
      </c>
      <c r="F44" s="4">
        <v>3</v>
      </c>
      <c r="G44" s="7">
        <v>209.23</v>
      </c>
      <c r="H44" s="8">
        <f t="shared" si="2"/>
        <v>40.849999999999994</v>
      </c>
      <c r="I44" s="17">
        <v>168.38</v>
      </c>
      <c r="J44" s="18">
        <v>14324</v>
      </c>
      <c r="K44" s="18">
        <f t="shared" si="0"/>
        <v>17799.088490319515</v>
      </c>
      <c r="L44" s="19">
        <f t="shared" si="1"/>
        <v>2997010.52</v>
      </c>
      <c r="M44" s="16"/>
      <c r="N44" s="4" t="s">
        <v>22</v>
      </c>
      <c r="O44" s="63"/>
    </row>
    <row r="45" spans="1:15" ht="19.5" customHeight="1">
      <c r="A45" s="3">
        <v>40</v>
      </c>
      <c r="B45" s="4" t="s">
        <v>47</v>
      </c>
      <c r="C45" s="5">
        <f t="shared" si="4"/>
        <v>1702</v>
      </c>
      <c r="D45" s="4">
        <v>17</v>
      </c>
      <c r="E45" s="6" t="s">
        <v>21</v>
      </c>
      <c r="F45" s="4">
        <v>3</v>
      </c>
      <c r="G45" s="7">
        <v>209.23</v>
      </c>
      <c r="H45" s="8">
        <f t="shared" si="2"/>
        <v>40.849999999999994</v>
      </c>
      <c r="I45" s="17">
        <v>168.38</v>
      </c>
      <c r="J45" s="18">
        <v>14543</v>
      </c>
      <c r="K45" s="18">
        <f t="shared" si="0"/>
        <v>18071.219206556598</v>
      </c>
      <c r="L45" s="19">
        <f t="shared" si="1"/>
        <v>3042831.8899999997</v>
      </c>
      <c r="M45" s="16"/>
      <c r="N45" s="4" t="s">
        <v>22</v>
      </c>
      <c r="O45" s="63"/>
    </row>
    <row r="46" spans="1:15" ht="19.5" customHeight="1">
      <c r="A46" s="3">
        <v>41</v>
      </c>
      <c r="B46" s="4" t="s">
        <v>47</v>
      </c>
      <c r="C46" s="5">
        <f t="shared" si="4"/>
        <v>1802</v>
      </c>
      <c r="D46" s="4">
        <v>18</v>
      </c>
      <c r="E46" s="6" t="s">
        <v>21</v>
      </c>
      <c r="F46" s="4">
        <v>3</v>
      </c>
      <c r="G46" s="7">
        <v>209.23</v>
      </c>
      <c r="H46" s="8">
        <f t="shared" si="2"/>
        <v>40.849999999999994</v>
      </c>
      <c r="I46" s="17">
        <v>168.38</v>
      </c>
      <c r="J46" s="18">
        <v>14714</v>
      </c>
      <c r="K46" s="18">
        <f t="shared" si="0"/>
        <v>18283.70483430336</v>
      </c>
      <c r="L46" s="19">
        <f t="shared" si="1"/>
        <v>3078610.2199999997</v>
      </c>
      <c r="M46" s="16"/>
      <c r="N46" s="4" t="s">
        <v>22</v>
      </c>
      <c r="O46" s="63"/>
    </row>
    <row r="47" spans="1:15" ht="19.5" customHeight="1">
      <c r="A47" s="3">
        <v>42</v>
      </c>
      <c r="B47" s="4" t="s">
        <v>47</v>
      </c>
      <c r="C47" s="5">
        <f t="shared" si="4"/>
        <v>1902</v>
      </c>
      <c r="D47" s="4">
        <v>19</v>
      </c>
      <c r="E47" s="6" t="s">
        <v>21</v>
      </c>
      <c r="F47" s="4">
        <v>3</v>
      </c>
      <c r="G47" s="7">
        <v>209.23</v>
      </c>
      <c r="H47" s="8">
        <f t="shared" si="2"/>
        <v>40.849999999999994</v>
      </c>
      <c r="I47" s="17">
        <v>168.38</v>
      </c>
      <c r="J47" s="18">
        <v>14885</v>
      </c>
      <c r="K47" s="18">
        <f t="shared" si="0"/>
        <v>18496.190462050123</v>
      </c>
      <c r="L47" s="19">
        <f t="shared" si="1"/>
        <v>3114388.55</v>
      </c>
      <c r="M47" s="16"/>
      <c r="N47" s="4" t="s">
        <v>22</v>
      </c>
      <c r="O47" s="63"/>
    </row>
    <row r="48" spans="1:15" ht="19.5" customHeight="1">
      <c r="A48" s="3">
        <v>43</v>
      </c>
      <c r="B48" s="4" t="s">
        <v>47</v>
      </c>
      <c r="C48" s="5">
        <f t="shared" si="4"/>
        <v>2002</v>
      </c>
      <c r="D48" s="4">
        <v>20</v>
      </c>
      <c r="E48" s="6" t="s">
        <v>21</v>
      </c>
      <c r="F48" s="4">
        <v>3</v>
      </c>
      <c r="G48" s="7">
        <v>209.23</v>
      </c>
      <c r="H48" s="8">
        <f t="shared" si="2"/>
        <v>40.849999999999994</v>
      </c>
      <c r="I48" s="17">
        <v>168.38</v>
      </c>
      <c r="J48" s="18">
        <v>15056</v>
      </c>
      <c r="K48" s="18">
        <f t="shared" si="0"/>
        <v>18708.67608979689</v>
      </c>
      <c r="L48" s="19">
        <f t="shared" si="1"/>
        <v>3150166.88</v>
      </c>
      <c r="M48" s="16"/>
      <c r="N48" s="4" t="s">
        <v>22</v>
      </c>
      <c r="O48" s="63"/>
    </row>
    <row r="49" spans="1:15" ht="19.5" customHeight="1">
      <c r="A49" s="3">
        <v>44</v>
      </c>
      <c r="B49" s="4" t="s">
        <v>47</v>
      </c>
      <c r="C49" s="5">
        <f t="shared" si="4"/>
        <v>2102</v>
      </c>
      <c r="D49" s="4">
        <v>21</v>
      </c>
      <c r="E49" s="6" t="s">
        <v>21</v>
      </c>
      <c r="F49" s="4">
        <v>3</v>
      </c>
      <c r="G49" s="7">
        <v>209.23</v>
      </c>
      <c r="H49" s="8">
        <f t="shared" si="2"/>
        <v>40.849999999999994</v>
      </c>
      <c r="I49" s="17">
        <v>168.38</v>
      </c>
      <c r="J49" s="18">
        <v>15227</v>
      </c>
      <c r="K49" s="18">
        <f t="shared" si="0"/>
        <v>18921.16171754365</v>
      </c>
      <c r="L49" s="19">
        <f t="shared" si="1"/>
        <v>3185945.21</v>
      </c>
      <c r="M49" s="16"/>
      <c r="N49" s="4" t="s">
        <v>22</v>
      </c>
      <c r="O49" s="63"/>
    </row>
    <row r="50" spans="1:15" ht="19.5" customHeight="1">
      <c r="A50" s="3">
        <v>45</v>
      </c>
      <c r="B50" s="4" t="s">
        <v>47</v>
      </c>
      <c r="C50" s="5">
        <f t="shared" si="4"/>
        <v>2202</v>
      </c>
      <c r="D50" s="4">
        <v>22</v>
      </c>
      <c r="E50" s="6" t="s">
        <v>21</v>
      </c>
      <c r="F50" s="4">
        <v>3</v>
      </c>
      <c r="G50" s="7">
        <v>209.23</v>
      </c>
      <c r="H50" s="8">
        <f t="shared" si="2"/>
        <v>40.849999999999994</v>
      </c>
      <c r="I50" s="17">
        <v>168.38</v>
      </c>
      <c r="J50" s="18">
        <v>15398</v>
      </c>
      <c r="K50" s="18">
        <f t="shared" si="0"/>
        <v>19133.647345290414</v>
      </c>
      <c r="L50" s="19">
        <f t="shared" si="1"/>
        <v>3221723.54</v>
      </c>
      <c r="M50" s="16"/>
      <c r="N50" s="4" t="s">
        <v>22</v>
      </c>
      <c r="O50" s="63"/>
    </row>
    <row r="51" spans="1:15" ht="19.5" customHeight="1">
      <c r="A51" s="3">
        <v>46</v>
      </c>
      <c r="B51" s="4" t="s">
        <v>47</v>
      </c>
      <c r="C51" s="5">
        <f t="shared" si="4"/>
        <v>2302</v>
      </c>
      <c r="D51" s="4">
        <v>23</v>
      </c>
      <c r="E51" s="6" t="s">
        <v>21</v>
      </c>
      <c r="F51" s="4">
        <v>3</v>
      </c>
      <c r="G51" s="7">
        <v>209.23</v>
      </c>
      <c r="H51" s="8">
        <f t="shared" si="2"/>
        <v>40.849999999999994</v>
      </c>
      <c r="I51" s="17">
        <v>168.38</v>
      </c>
      <c r="J51" s="18">
        <v>15569</v>
      </c>
      <c r="K51" s="18">
        <f t="shared" si="0"/>
        <v>19346.132973037176</v>
      </c>
      <c r="L51" s="19">
        <f t="shared" si="1"/>
        <v>3257501.8699999996</v>
      </c>
      <c r="M51" s="16"/>
      <c r="N51" s="4" t="s">
        <v>22</v>
      </c>
      <c r="O51" s="63"/>
    </row>
    <row r="52" spans="1:15" ht="19.5" customHeight="1">
      <c r="A52" s="3">
        <v>47</v>
      </c>
      <c r="B52" s="4" t="s">
        <v>47</v>
      </c>
      <c r="C52" s="5">
        <f t="shared" si="4"/>
        <v>2402</v>
      </c>
      <c r="D52" s="4">
        <v>24</v>
      </c>
      <c r="E52" s="6" t="s">
        <v>21</v>
      </c>
      <c r="F52" s="4">
        <v>3</v>
      </c>
      <c r="G52" s="7">
        <v>209.23</v>
      </c>
      <c r="H52" s="8">
        <f t="shared" si="2"/>
        <v>40.849999999999994</v>
      </c>
      <c r="I52" s="17">
        <v>168.38</v>
      </c>
      <c r="J52" s="18">
        <v>15740</v>
      </c>
      <c r="K52" s="18">
        <f t="shared" si="0"/>
        <v>19558.61860078394</v>
      </c>
      <c r="L52" s="19">
        <f t="shared" si="1"/>
        <v>3293280.1999999997</v>
      </c>
      <c r="M52" s="16"/>
      <c r="N52" s="4" t="s">
        <v>22</v>
      </c>
      <c r="O52" s="63"/>
    </row>
    <row r="53" spans="1:15" ht="19.5" customHeight="1">
      <c r="A53" s="3">
        <v>48</v>
      </c>
      <c r="B53" s="4" t="s">
        <v>47</v>
      </c>
      <c r="C53" s="5">
        <f t="shared" si="4"/>
        <v>2502</v>
      </c>
      <c r="D53" s="4">
        <v>25</v>
      </c>
      <c r="E53" s="6" t="s">
        <v>21</v>
      </c>
      <c r="F53" s="4">
        <v>3</v>
      </c>
      <c r="G53" s="7">
        <v>209.23</v>
      </c>
      <c r="H53" s="8">
        <f t="shared" si="2"/>
        <v>40.849999999999994</v>
      </c>
      <c r="I53" s="17">
        <v>168.38</v>
      </c>
      <c r="J53" s="18">
        <v>15911</v>
      </c>
      <c r="K53" s="18">
        <f t="shared" si="0"/>
        <v>19771.104228530705</v>
      </c>
      <c r="L53" s="19">
        <f t="shared" si="1"/>
        <v>3329058.53</v>
      </c>
      <c r="M53" s="16"/>
      <c r="N53" s="4" t="s">
        <v>22</v>
      </c>
      <c r="O53" s="63"/>
    </row>
    <row r="54" spans="1:15" ht="19.5" customHeight="1">
      <c r="A54" s="3">
        <v>49</v>
      </c>
      <c r="B54" s="4" t="s">
        <v>47</v>
      </c>
      <c r="C54" s="5">
        <f t="shared" si="4"/>
        <v>2602</v>
      </c>
      <c r="D54" s="4">
        <v>26</v>
      </c>
      <c r="E54" s="6" t="s">
        <v>21</v>
      </c>
      <c r="F54" s="4">
        <v>3</v>
      </c>
      <c r="G54" s="7">
        <v>209.23</v>
      </c>
      <c r="H54" s="8">
        <f t="shared" si="2"/>
        <v>40.849999999999994</v>
      </c>
      <c r="I54" s="17">
        <v>168.38</v>
      </c>
      <c r="J54" s="18">
        <v>16082</v>
      </c>
      <c r="K54" s="18">
        <f t="shared" si="0"/>
        <v>19983.589856277467</v>
      </c>
      <c r="L54" s="19">
        <f t="shared" si="1"/>
        <v>3364836.86</v>
      </c>
      <c r="M54" s="16"/>
      <c r="N54" s="4" t="s">
        <v>22</v>
      </c>
      <c r="O54" s="20"/>
    </row>
    <row r="55" spans="1:15" ht="19.5" customHeight="1">
      <c r="A55" s="3">
        <v>50</v>
      </c>
      <c r="B55" s="4" t="s">
        <v>47</v>
      </c>
      <c r="C55" s="5">
        <f t="shared" si="4"/>
        <v>2702</v>
      </c>
      <c r="D55" s="4">
        <v>27</v>
      </c>
      <c r="E55" s="6" t="s">
        <v>21</v>
      </c>
      <c r="F55" s="4">
        <v>3</v>
      </c>
      <c r="G55" s="7">
        <v>209.23</v>
      </c>
      <c r="H55" s="8">
        <f t="shared" si="2"/>
        <v>40.849999999999994</v>
      </c>
      <c r="I55" s="17">
        <v>168.38</v>
      </c>
      <c r="J55" s="18">
        <v>16253</v>
      </c>
      <c r="K55" s="18">
        <f t="shared" si="0"/>
        <v>20196.07548402423</v>
      </c>
      <c r="L55" s="19">
        <f t="shared" si="1"/>
        <v>3400615.19</v>
      </c>
      <c r="M55" s="16"/>
      <c r="N55" s="4" t="s">
        <v>22</v>
      </c>
      <c r="O55" s="20"/>
    </row>
    <row r="56" spans="1:15" s="1" customFormat="1" ht="24.75" customHeight="1">
      <c r="A56" s="48" t="s">
        <v>26</v>
      </c>
      <c r="B56" s="48"/>
      <c r="C56" s="48"/>
      <c r="D56" s="48"/>
      <c r="E56" s="48"/>
      <c r="F56" s="49"/>
      <c r="G56" s="9">
        <f>SUM(G6:G55)</f>
        <v>10539.49999999999</v>
      </c>
      <c r="H56" s="9">
        <f>SUM(H6:H55)</f>
        <v>2057.7499999999986</v>
      </c>
      <c r="I56" s="9">
        <f>SUM(I6:I55)</f>
        <v>8481.75</v>
      </c>
      <c r="J56" s="21">
        <f>L56/G56</f>
        <v>14384.172277622287</v>
      </c>
      <c r="K56" s="21">
        <f t="shared" si="0"/>
        <v>17873.903819376894</v>
      </c>
      <c r="L56" s="22">
        <f>SUM(L6:L55)</f>
        <v>151601983.71999997</v>
      </c>
      <c r="M56" s="23"/>
      <c r="N56" s="24"/>
      <c r="O56" s="25"/>
    </row>
    <row r="57" spans="1:15" s="1" customFormat="1" ht="55.5" customHeight="1">
      <c r="A57" s="64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2"/>
    </row>
    <row r="58" spans="1:15" s="1" customFormat="1" ht="73.5" customHeight="1">
      <c r="A58" s="53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1:15" s="1" customFormat="1" ht="24.75" customHeight="1">
      <c r="A59" s="55" t="s">
        <v>40</v>
      </c>
      <c r="B59" s="55"/>
      <c r="C59" s="55"/>
      <c r="D59" s="55"/>
      <c r="E59" s="55"/>
      <c r="F59" s="10"/>
      <c r="G59" s="10"/>
      <c r="H59" s="10"/>
      <c r="I59" s="10"/>
      <c r="J59" s="10"/>
      <c r="K59" s="55" t="s">
        <v>41</v>
      </c>
      <c r="L59" s="55"/>
      <c r="M59" s="10"/>
      <c r="N59" s="11"/>
      <c r="O59" s="11"/>
    </row>
    <row r="60" spans="1:15" s="1" customFormat="1" ht="24.75" customHeight="1">
      <c r="A60" s="55" t="s">
        <v>42</v>
      </c>
      <c r="B60" s="55"/>
      <c r="C60" s="55"/>
      <c r="D60" s="55"/>
      <c r="E60" s="55"/>
      <c r="F60" s="11"/>
      <c r="G60" s="11"/>
      <c r="H60" s="11"/>
      <c r="I60" s="11"/>
      <c r="J60" s="11"/>
      <c r="K60" s="55" t="s">
        <v>43</v>
      </c>
      <c r="L60" s="55"/>
      <c r="M60" s="10"/>
      <c r="N60" s="11"/>
      <c r="O60" s="11"/>
    </row>
    <row r="61" spans="1:5" s="1" customFormat="1" ht="24.75" customHeight="1">
      <c r="A61" s="55" t="s">
        <v>44</v>
      </c>
      <c r="B61" s="55"/>
      <c r="C61" s="55"/>
      <c r="D61" s="55"/>
      <c r="E61" s="55"/>
    </row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30.75" customHeight="1"/>
    <row r="71" ht="42" customHeight="1"/>
    <row r="72" ht="51.75" customHeight="1"/>
    <row r="73" ht="27" customHeight="1"/>
    <row r="74" ht="25.5" customHeight="1"/>
  </sheetData>
  <sheetProtection/>
  <mergeCells count="28">
    <mergeCell ref="O6:O28"/>
    <mergeCell ref="O31:O53"/>
    <mergeCell ref="J4:J5"/>
    <mergeCell ref="K4:K5"/>
    <mergeCell ref="L4:L5"/>
    <mergeCell ref="M4:M5"/>
    <mergeCell ref="N4:N5"/>
    <mergeCell ref="O4:O5"/>
    <mergeCell ref="A59:E59"/>
    <mergeCell ref="K59:L59"/>
    <mergeCell ref="A60:E60"/>
    <mergeCell ref="K60:L60"/>
    <mergeCell ref="A61:E61"/>
    <mergeCell ref="A4:A5"/>
    <mergeCell ref="B4:B5"/>
    <mergeCell ref="C4:C5"/>
    <mergeCell ref="D4:D5"/>
    <mergeCell ref="E4:E5"/>
    <mergeCell ref="A1:B1"/>
    <mergeCell ref="A2:O2"/>
    <mergeCell ref="A3:H3"/>
    <mergeCell ref="A56:F56"/>
    <mergeCell ref="A57:O57"/>
    <mergeCell ref="A58:O58"/>
    <mergeCell ref="F4:F5"/>
    <mergeCell ref="G4:G5"/>
    <mergeCell ref="H4:H5"/>
    <mergeCell ref="I4:I5"/>
  </mergeCells>
  <printOptions/>
  <pageMargins left="0.4722222222222222" right="0.3145833333333333" top="0.4722222222222222" bottom="0.4722222222222222" header="0.19652777777777777" footer="0.19652777777777777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jj</cp:lastModifiedBy>
  <cp:lastPrinted>2023-04-18T03:28:23Z</cp:lastPrinted>
  <dcterms:created xsi:type="dcterms:W3CDTF">2011-04-26T02:07:47Z</dcterms:created>
  <dcterms:modified xsi:type="dcterms:W3CDTF">2023-09-27T08:45:52Z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67DCD07426404E99B93B7EA8814CD8CF_13</vt:lpwstr>
  </property>
  <property fmtid="{D5CDD505-2E9C-101B-9397-08002B2CF9AE}" pid="4" name="commondata">
    <vt:lpwstr>eyJoZGlkIjoiMGM1NzE2YTNhYTM4MTk5OTM5Zjg3OTY1OWRlN2FkNGYifQ==</vt:lpwstr>
  </property>
</Properties>
</file>