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8855" tabRatio="599" activeTab="0"/>
  </bookViews>
  <sheets>
    <sheet name="附件2" sheetId="1" r:id="rId1"/>
    <sheet name="5号楼解释" sheetId="2" state="hidden" r:id="rId2"/>
  </sheets>
  <externalReferences>
    <externalReference r:id="rId5"/>
    <externalReference r:id="rId6"/>
  </externalReferences>
  <definedNames>
    <definedName name="_xlnm.Print_Area" localSheetId="0">'附件2'!$B$1:$P$126</definedName>
    <definedName name="_xlnm.Print_Titles" localSheetId="0">'附件2'!$1:$4</definedName>
    <definedName name="_xlnm._FilterDatabase" localSheetId="1" hidden="1">'5号楼解释'!$A$1:$AA$117</definedName>
  </definedNames>
  <calcPr fullCalcOnLoad="1"/>
</workbook>
</file>

<file path=xl/sharedStrings.xml><?xml version="1.0" encoding="utf-8"?>
<sst xmlns="http://schemas.openxmlformats.org/spreadsheetml/2006/main" count="756" uniqueCount="291">
  <si>
    <t>附件2</t>
  </si>
  <si>
    <t>清远市新建商品住房销售价格备案表</t>
  </si>
  <si>
    <t>房地产开发企业名称或中介服务机构名称：清远市逸梁房地产有限公司</t>
  </si>
  <si>
    <t>项目(楼盘)名称：春江悦茗花园</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</si>
  <si>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</si>
  <si>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</si>
  <si>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</si>
  <si>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</si>
  <si>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</si>
  <si>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</si>
  <si>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</si>
  <si>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</si>
  <si>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</si>
  <si>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</si>
  <si>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</si>
  <si>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</si>
  <si>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</si>
  <si>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</si>
  <si>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</si>
  <si>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成交价不低于备案的0.85</t>
  </si>
  <si>
    <t>唯一码</t>
  </si>
  <si>
    <t>认购日期</t>
  </si>
  <si>
    <t>签约金额</t>
  </si>
  <si>
    <t>检查</t>
  </si>
  <si>
    <t>备案价&gt;成交价</t>
  </si>
  <si>
    <t>姓名</t>
  </si>
  <si>
    <t>类型</t>
  </si>
  <si>
    <t>签约日期</t>
  </si>
  <si>
    <t>5-1-301</t>
  </si>
  <si>
    <t>5号楼301</t>
  </si>
  <si>
    <t>3房2卫</t>
  </si>
  <si>
    <t>未售</t>
  </si>
  <si>
    <t>5-1-302</t>
  </si>
  <si>
    <t>5号楼302</t>
  </si>
  <si>
    <t>2房2卫</t>
  </si>
  <si>
    <t>5-1-303</t>
  </si>
  <si>
    <t>5号楼303</t>
  </si>
  <si>
    <t>5-1-306</t>
  </si>
  <si>
    <t>5号楼306</t>
  </si>
  <si>
    <t>5-1-401</t>
  </si>
  <si>
    <t>5号楼401</t>
  </si>
  <si>
    <t>5-1-402</t>
  </si>
  <si>
    <t>5号楼402</t>
  </si>
  <si>
    <t>5-1-403</t>
  </si>
  <si>
    <t>5号楼403</t>
  </si>
  <si>
    <t>5-1-404</t>
  </si>
  <si>
    <t>5号楼404</t>
  </si>
  <si>
    <t>5-1-405</t>
  </si>
  <si>
    <t>5号楼405</t>
  </si>
  <si>
    <t>5-1-406</t>
  </si>
  <si>
    <t>5号楼406</t>
  </si>
  <si>
    <t>5-1-501</t>
  </si>
  <si>
    <t>5号楼501</t>
  </si>
  <si>
    <t>5-1-502</t>
  </si>
  <si>
    <t>5号楼502</t>
  </si>
  <si>
    <t>5-1-503</t>
  </si>
  <si>
    <t>5号楼503</t>
  </si>
  <si>
    <t>5-1-504</t>
  </si>
  <si>
    <t>5号楼504</t>
  </si>
  <si>
    <t>5-1-505</t>
  </si>
  <si>
    <t>5号楼505</t>
  </si>
  <si>
    <t>5-1-506</t>
  </si>
  <si>
    <t>5号楼506</t>
  </si>
  <si>
    <t>5-1-602</t>
  </si>
  <si>
    <t>5号楼602</t>
  </si>
  <si>
    <t>5-1-603</t>
  </si>
  <si>
    <t>5号楼603</t>
  </si>
  <si>
    <t>5-1-604</t>
  </si>
  <si>
    <t>5号楼604</t>
  </si>
  <si>
    <t>5-1-605</t>
  </si>
  <si>
    <t>5号楼605</t>
  </si>
  <si>
    <t>5-1-606</t>
  </si>
  <si>
    <t>5号楼606</t>
  </si>
  <si>
    <t>5-1-701</t>
  </si>
  <si>
    <t>5号楼701</t>
  </si>
  <si>
    <t>5-1-702</t>
  </si>
  <si>
    <t>5号楼702</t>
  </si>
  <si>
    <t>5-1-703</t>
  </si>
  <si>
    <t>5号楼703</t>
  </si>
  <si>
    <t>5-1-704</t>
  </si>
  <si>
    <t>5号楼704</t>
  </si>
  <si>
    <t>5-1-705</t>
  </si>
  <si>
    <t>5号楼705</t>
  </si>
  <si>
    <t>5-1-706</t>
  </si>
  <si>
    <t>5号楼706</t>
  </si>
  <si>
    <t>5-1-801</t>
  </si>
  <si>
    <t>5号楼801</t>
  </si>
  <si>
    <t>5-1-802</t>
  </si>
  <si>
    <t>5号楼802</t>
  </si>
  <si>
    <t>5-1-803</t>
  </si>
  <si>
    <t>5号楼803</t>
  </si>
  <si>
    <t>5-1-804</t>
  </si>
  <si>
    <t>5号楼804</t>
  </si>
  <si>
    <t>5-1-805</t>
  </si>
  <si>
    <t>5号楼805</t>
  </si>
  <si>
    <t>5-1-806</t>
  </si>
  <si>
    <t>5号楼806</t>
  </si>
  <si>
    <t>5-1-901</t>
  </si>
  <si>
    <t>5号楼901</t>
  </si>
  <si>
    <t>5-1-902</t>
  </si>
  <si>
    <t>5号楼902</t>
  </si>
  <si>
    <t>5-1-903</t>
  </si>
  <si>
    <t>5号楼903</t>
  </si>
  <si>
    <t>5-1-904</t>
  </si>
  <si>
    <t>5号楼904</t>
  </si>
  <si>
    <t>5-1-905</t>
  </si>
  <si>
    <t>5号楼905</t>
  </si>
  <si>
    <t>5-1-906</t>
  </si>
  <si>
    <t>5号楼906</t>
  </si>
  <si>
    <t>5-1-1001</t>
  </si>
  <si>
    <t>5号楼1001</t>
  </si>
  <si>
    <t>5-1-1003</t>
  </si>
  <si>
    <t>5号楼1003</t>
  </si>
  <si>
    <t>5-1-1004</t>
  </si>
  <si>
    <t>5号楼1004</t>
  </si>
  <si>
    <t>5-1-1005</t>
  </si>
  <si>
    <t>5号楼1005</t>
  </si>
  <si>
    <t>5-1-1006</t>
  </si>
  <si>
    <t>5号楼1006</t>
  </si>
  <si>
    <t>5-1-1101</t>
  </si>
  <si>
    <t>5号楼1101</t>
  </si>
  <si>
    <t>5-1-1102</t>
  </si>
  <si>
    <t>5号楼1102</t>
  </si>
  <si>
    <t>5-1-1103</t>
  </si>
  <si>
    <t>5号楼1103</t>
  </si>
  <si>
    <t>5-1-1104</t>
  </si>
  <si>
    <t>5号楼1104</t>
  </si>
  <si>
    <t>5-1-1105</t>
  </si>
  <si>
    <t>5号楼1105</t>
  </si>
  <si>
    <t>5-1-1106</t>
  </si>
  <si>
    <t>5号楼1106</t>
  </si>
  <si>
    <t>5-1-1202</t>
  </si>
  <si>
    <t>5号楼1202</t>
  </si>
  <si>
    <t>5-1-1203</t>
  </si>
  <si>
    <t>5号楼1203</t>
  </si>
  <si>
    <t>5-1-1204</t>
  </si>
  <si>
    <t>5号楼1204</t>
  </si>
  <si>
    <t>5-1-1205</t>
  </si>
  <si>
    <t>5号楼1205</t>
  </si>
  <si>
    <t>5-1-1206</t>
  </si>
  <si>
    <t>5号楼1206</t>
  </si>
  <si>
    <t>5-1-1301</t>
  </si>
  <si>
    <t>5号楼1301</t>
  </si>
  <si>
    <t>5-1-1302</t>
  </si>
  <si>
    <t>5号楼1302</t>
  </si>
  <si>
    <t>5-1-1303</t>
  </si>
  <si>
    <t>5号楼1303</t>
  </si>
  <si>
    <t>5-1-1304</t>
  </si>
  <si>
    <t>5号楼1304</t>
  </si>
  <si>
    <t>5-1-1305</t>
  </si>
  <si>
    <t>5号楼1305</t>
  </si>
  <si>
    <t>5-1-1306</t>
  </si>
  <si>
    <t>5号楼1306</t>
  </si>
  <si>
    <t>5-1-1401</t>
  </si>
  <si>
    <t>5号楼1401</t>
  </si>
  <si>
    <t>5-1-1402</t>
  </si>
  <si>
    <t>5号楼1402</t>
  </si>
  <si>
    <t>5-1-1403</t>
  </si>
  <si>
    <t>5号楼1403</t>
  </si>
  <si>
    <t>5-1-1404</t>
  </si>
  <si>
    <t>5号楼1404</t>
  </si>
  <si>
    <t>5-1-1405</t>
  </si>
  <si>
    <t>5号楼1405</t>
  </si>
  <si>
    <t>5-1-1406</t>
  </si>
  <si>
    <t>5号楼1406</t>
  </si>
  <si>
    <t>5-1-1501</t>
  </si>
  <si>
    <t>5号楼1501</t>
  </si>
  <si>
    <t>5-1-1502</t>
  </si>
  <si>
    <t>5号楼1502</t>
  </si>
  <si>
    <t>5-1-1503</t>
  </si>
  <si>
    <t>5号楼1503</t>
  </si>
  <si>
    <t>5-1-1504</t>
  </si>
  <si>
    <t>5号楼1504</t>
  </si>
  <si>
    <t>5-1-1505</t>
  </si>
  <si>
    <t>5号楼1505</t>
  </si>
  <si>
    <t>5-1-1506</t>
  </si>
  <si>
    <t>5号楼1506</t>
  </si>
  <si>
    <t>5-1-1601</t>
  </si>
  <si>
    <t>5号楼1601</t>
  </si>
  <si>
    <t>5-1-1602</t>
  </si>
  <si>
    <t>5号楼1602</t>
  </si>
  <si>
    <t>5-1-1603</t>
  </si>
  <si>
    <t>5号楼1603</t>
  </si>
  <si>
    <t>5-1-1604</t>
  </si>
  <si>
    <t>5号楼1604</t>
  </si>
  <si>
    <t>5-1-1605</t>
  </si>
  <si>
    <t>5号楼1605</t>
  </si>
  <si>
    <t>5-1-1606</t>
  </si>
  <si>
    <t>5号楼1606</t>
  </si>
  <si>
    <t>5-1-1701</t>
  </si>
  <si>
    <t>5号楼1701</t>
  </si>
  <si>
    <t>5-1-1702</t>
  </si>
  <si>
    <t>5号楼1702</t>
  </si>
  <si>
    <t>5-1-1703</t>
  </si>
  <si>
    <t>5号楼1703</t>
  </si>
  <si>
    <t>5-1-1704</t>
  </si>
  <si>
    <t>5号楼1704</t>
  </si>
  <si>
    <t>5-1-1705</t>
  </si>
  <si>
    <t>5号楼1705</t>
  </si>
  <si>
    <t>5-1-1706</t>
  </si>
  <si>
    <t>5号楼1706</t>
  </si>
  <si>
    <t>5-1-1801</t>
  </si>
  <si>
    <t>5号楼1801</t>
  </si>
  <si>
    <t>5-1-1802</t>
  </si>
  <si>
    <t>5号楼1802</t>
  </si>
  <si>
    <t>5-1-1803</t>
  </si>
  <si>
    <t>5号楼1803</t>
  </si>
  <si>
    <t>5-1-1804</t>
  </si>
  <si>
    <t>5号楼1804</t>
  </si>
  <si>
    <t>5-1-1805</t>
  </si>
  <si>
    <t>5号楼1805</t>
  </si>
  <si>
    <t>5-1-1806</t>
  </si>
  <si>
    <t>5号楼1806</t>
  </si>
  <si>
    <t>5-1-1901</t>
  </si>
  <si>
    <t>5号楼1901</t>
  </si>
  <si>
    <t>5-1-1902</t>
  </si>
  <si>
    <t>5号楼1902</t>
  </si>
  <si>
    <t>5-1-1903</t>
  </si>
  <si>
    <t>5号楼1903</t>
  </si>
  <si>
    <t>5-1-1904</t>
  </si>
  <si>
    <t>5号楼1904</t>
  </si>
  <si>
    <t>5-1-1905</t>
  </si>
  <si>
    <t>5号楼1905</t>
  </si>
  <si>
    <t>5-1-1906</t>
  </si>
  <si>
    <t>5号楼1906</t>
  </si>
  <si>
    <t>5-1-2001</t>
  </si>
  <si>
    <t>5号楼2001</t>
  </si>
  <si>
    <t>5-1-2002</t>
  </si>
  <si>
    <t>5号楼2002</t>
  </si>
  <si>
    <t>5-1-2003</t>
  </si>
  <si>
    <t>5号楼2003</t>
  </si>
  <si>
    <t>5-1-2004</t>
  </si>
  <si>
    <t>5号楼2004</t>
  </si>
  <si>
    <t>5-1-2005</t>
  </si>
  <si>
    <t>5号楼2005</t>
  </si>
  <si>
    <t>5-1-2006</t>
  </si>
  <si>
    <t>5号楼2006</t>
  </si>
  <si>
    <t>5-1-2101</t>
  </si>
  <si>
    <t>5号楼2101</t>
  </si>
  <si>
    <t>5-1-2102</t>
  </si>
  <si>
    <t>5号楼2102</t>
  </si>
  <si>
    <t>5-1-2103</t>
  </si>
  <si>
    <t>5号楼2103</t>
  </si>
  <si>
    <t>5-1-2104</t>
  </si>
  <si>
    <t>5号楼2104</t>
  </si>
  <si>
    <t>5-1-2105</t>
  </si>
  <si>
    <t>5号楼2105</t>
  </si>
  <si>
    <t>5-1-2106</t>
  </si>
  <si>
    <t>5号楼2106</t>
  </si>
  <si>
    <t>5-1-2201</t>
  </si>
  <si>
    <t>5号楼2201</t>
  </si>
  <si>
    <t>5-1-2202</t>
  </si>
  <si>
    <t>5号楼2202</t>
  </si>
  <si>
    <t>5-1-2203</t>
  </si>
  <si>
    <t>5号楼2203</t>
  </si>
  <si>
    <t>5-1-2204</t>
  </si>
  <si>
    <t>5号楼2204</t>
  </si>
  <si>
    <t>5-1-2205</t>
  </si>
  <si>
    <t>5号楼2205</t>
  </si>
  <si>
    <t>5-1-2206</t>
  </si>
  <si>
    <t>5号楼2206</t>
  </si>
  <si>
    <t>本楼栋总面积/均价</t>
  </si>
  <si>
    <t>本栋销售住宅共120套，销售住宅总建筑面积： 10751.2㎡，套内面积：8473.6㎡，分摊面积： 2277.6㎡，销售均价：7977.16元/㎡（建筑面积）、10121.32元/㎡（套内建筑面积）。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</si>
  <si>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</si>
  <si>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</si>
  <si>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t>
  </si>
  <si>
    <t>价格举报投诉电话：12345</t>
  </si>
  <si>
    <t>企业投诉电话：</t>
  </si>
  <si>
    <t>本表一式两份</t>
  </si>
  <si>
    <t>校对附件2</t>
  </si>
  <si>
    <t>备案楼栋</t>
  </si>
  <si>
    <t>销售</t>
  </si>
  <si>
    <t>建筑面积</t>
  </si>
  <si>
    <t>状态</t>
  </si>
  <si>
    <t>客户姓名</t>
  </si>
  <si>
    <t>签约价</t>
  </si>
  <si>
    <t>台账价格</t>
  </si>
  <si>
    <t>台账检查</t>
  </si>
  <si>
    <t>辅助总价（6700版本）</t>
  </si>
  <si>
    <t>基数</t>
  </si>
  <si>
    <t>原备案价</t>
  </si>
  <si>
    <t>现备案价</t>
  </si>
  <si>
    <t>正数即可签约</t>
  </si>
  <si>
    <t>备案价&gt;签约价</t>
  </si>
  <si>
    <t>备案价检查</t>
  </si>
  <si>
    <t>原备案均价</t>
  </si>
  <si>
    <t>现备案均价</t>
  </si>
  <si>
    <t>最高单价与最低单价相差不超过最低单价的50%</t>
  </si>
  <si>
    <t>校对</t>
  </si>
  <si>
    <t>最高价</t>
  </si>
  <si>
    <t>最低价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</si>
</sst>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d;@"/>
    <numFmt numFmtId="178" formatCode="0.00_);[Red]\(0.00\)"/>
    <numFmt numFmtId="179" formatCode="0.0000"/>
    <numFmt numFmtId="180" formatCode="0_ "/>
    <numFmt numFmtId="181" formatCode="0.00_ "/>
  </numFmts>
  <fonts count="43">
    <font>
      <sz val="12"/>
      <name val="宋体"/>
      <family val="0"/>
    </font>
    <font>
      <sz val="11"/>
      <name val="宋体"/>
      <family val="0"/>
    </font>
    <font>
      <b/>
      <sz val="8"/>
      <name val="宋体"/>
      <family val="0"/>
    </font>
    <font>
      <sz val="8"/>
      <name val="宋体"/>
      <family val="0"/>
    </font>
    <font>
      <sz val="9"/>
      <name val="宋体"/>
      <family val="0"/>
    </font>
    <font>
      <sz val="8"/>
      <color indexed="10"/>
      <name val="宋体"/>
      <family val="0"/>
    </font>
    <font>
      <b/>
      <sz val="8"/>
      <color indexed="10"/>
      <name val="宋体"/>
      <family val="0"/>
    </font>
    <font>
      <sz val="11"/>
      <color indexed="10"/>
      <name val="宋体"/>
      <family val="0"/>
    </font>
    <font>
      <sz val="9"/>
      <color indexed="10"/>
      <name val="宋体"/>
      <family val="0"/>
    </font>
    <font>
      <sz val="16"/>
      <name val="宋体"/>
      <family val="0"/>
    </font>
    <font>
      <sz val="20"/>
      <name val="宋体"/>
      <family val="0"/>
    </font>
    <font>
      <sz val="10"/>
      <name val="宋体"/>
      <family val="0"/>
    </font>
    <font>
      <b/>
      <sz val="11"/>
      <name val="宋体"/>
      <family val="0"/>
    </font>
    <font>
      <sz val="10.5"/>
      <name val="宋体"/>
      <family val="0"/>
    </font>
    <font>
      <sz val="10.5"/>
      <color indexed="8"/>
      <name val="宋体"/>
      <family val="0"/>
    </font>
    <font>
      <sz val="10"/>
      <color indexed="8"/>
      <name val="宋体"/>
      <family val="0"/>
    </font>
    <font>
      <sz val="11"/>
      <color indexed="8"/>
      <name val="等线"/>
      <family val="0"/>
    </font>
    <font>
      <sz val="11"/>
      <color indexed="62"/>
      <name val="宋体"/>
      <family val="0"/>
    </font>
    <font>
      <sz val="11"/>
      <color indexed="20"/>
      <name val="宋体"/>
      <family val="0"/>
    </font>
    <font>
      <sz val="11"/>
      <color indexed="9"/>
      <name val="等线"/>
      <family val="0"/>
    </font>
    <font>
      <u val="single"/>
      <sz val="11"/>
      <color indexed="12"/>
      <name val="等线"/>
      <family val="0"/>
    </font>
    <font>
      <u val="single"/>
      <sz val="11"/>
      <color indexed="20"/>
      <name val="等线"/>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rgb="FFFF0000"/>
      <name val="宋体"/>
      <family val="0"/>
    </font>
    <font>
      <b/>
      <sz val="8"/>
      <color rgb="FFFF0000"/>
      <name val="宋体"/>
      <family val="0"/>
    </font>
    <font>
      <sz val="11"/>
      <color rgb="FFFF0000"/>
      <name val="宋体"/>
      <family val="0"/>
    </font>
    <font>
      <sz val="9"/>
      <color rgb="FFFF0000"/>
      <name val="宋体"/>
      <family val="0"/>
    </font>
    <font>
      <sz val="10.5"/>
      <color theme="1"/>
      <name val="宋体"/>
      <family val="0"/>
    </font>
  </fonts>
  <fills count="37">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4" tint="-0.24997000396251678"/>
        <bgColor indexed="64"/>
      </patternFill>
    </fill>
    <fill>
      <patternFill patternType="solid">
        <fgColor rgb="FF7030A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right style="thin"/>
      <top>
        <color indexed="63"/>
      </top>
      <bottom>
        <color indexed="63"/>
      </bottom>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35" fillId="9" borderId="0" applyNumberFormat="0" applyBorder="0" applyAlignment="0" applyProtection="0"/>
    <xf numFmtId="0" fontId="22" fillId="0" borderId="5" applyNumberFormat="0" applyFill="0" applyAlignment="0" applyProtection="0"/>
    <xf numFmtId="0" fontId="35" fillId="10" borderId="0" applyNumberFormat="0" applyBorder="0" applyAlignment="0" applyProtection="0"/>
    <xf numFmtId="0" fontId="27" fillId="11" borderId="6" applyNumberFormat="0" applyAlignment="0" applyProtection="0"/>
    <xf numFmtId="0" fontId="28" fillId="11" borderId="1" applyNumberFormat="0" applyAlignment="0" applyProtection="0"/>
    <xf numFmtId="0" fontId="29" fillId="12" borderId="7" applyNumberFormat="0" applyAlignment="0" applyProtection="0"/>
    <xf numFmtId="0" fontId="34" fillId="13" borderId="0" applyNumberFormat="0" applyBorder="0" applyAlignment="0" applyProtection="0"/>
    <xf numFmtId="0" fontId="35" fillId="14"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14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176" fontId="38" fillId="0" borderId="0" xfId="0" applyNumberFormat="1"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6" fontId="3" fillId="0" borderId="0" xfId="0" applyNumberFormat="1" applyFont="1" applyAlignment="1">
      <alignment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178" fontId="2" fillId="33"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76" fontId="39" fillId="33" borderId="10"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76" fontId="38"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178" fontId="2" fillId="34" borderId="10" xfId="0" applyNumberFormat="1" applyFont="1" applyFill="1" applyBorder="1" applyAlignment="1">
      <alignment horizontal="center" vertical="center"/>
    </xf>
    <xf numFmtId="176" fontId="2" fillId="34" borderId="10" xfId="0" applyNumberFormat="1" applyFont="1" applyFill="1" applyBorder="1" applyAlignment="1">
      <alignment horizontal="center" vertical="center"/>
    </xf>
    <xf numFmtId="176" fontId="39" fillId="35" borderId="10" xfId="0" applyNumberFormat="1" applyFont="1" applyFill="1" applyBorder="1" applyAlignment="1">
      <alignment horizontal="center" vertical="center"/>
    </xf>
    <xf numFmtId="176" fontId="2" fillId="14" borderId="10" xfId="0" applyNumberFormat="1"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178" fontId="3" fillId="0" borderId="10" xfId="0" applyNumberFormat="1" applyFont="1" applyBorder="1" applyAlignment="1">
      <alignment horizontal="center" vertical="center"/>
    </xf>
    <xf numFmtId="176" fontId="3" fillId="0" borderId="10" xfId="0" applyNumberFormat="1" applyFont="1" applyBorder="1" applyAlignment="1">
      <alignment vertical="center"/>
    </xf>
    <xf numFmtId="0" fontId="3" fillId="0" borderId="10"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0" xfId="0" applyFont="1" applyBorder="1" applyAlignment="1">
      <alignment horizontal="center" vertical="center"/>
    </xf>
    <xf numFmtId="178" fontId="3" fillId="0" borderId="10" xfId="0" applyNumberFormat="1" applyFont="1" applyBorder="1" applyAlignment="1">
      <alignment vertical="center"/>
    </xf>
    <xf numFmtId="178" fontId="3" fillId="0" borderId="0" xfId="0" applyNumberFormat="1" applyFont="1" applyAlignment="1">
      <alignment vertical="center" wrapText="1"/>
    </xf>
    <xf numFmtId="2" fontId="3" fillId="0" borderId="10" xfId="0" applyNumberFormat="1" applyFont="1" applyBorder="1" applyAlignment="1">
      <alignment horizontal="center" vertical="center"/>
    </xf>
    <xf numFmtId="179" fontId="3" fillId="21" borderId="0" xfId="25" applyNumberFormat="1" applyFont="1" applyFill="1" applyAlignment="1">
      <alignment vertical="center"/>
    </xf>
    <xf numFmtId="10" fontId="3" fillId="0" borderId="0" xfId="25" applyNumberFormat="1" applyFont="1" applyAlignment="1">
      <alignment horizontal="center" vertical="center"/>
    </xf>
    <xf numFmtId="178" fontId="3"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78" fontId="1" fillId="0" borderId="0" xfId="0" applyNumberFormat="1" applyFont="1" applyAlignment="1">
      <alignment vertical="center"/>
    </xf>
    <xf numFmtId="178" fontId="1" fillId="0" borderId="0" xfId="0" applyNumberFormat="1"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78" fontId="4" fillId="0" borderId="0" xfId="0" applyNumberFormat="1" applyFont="1" applyAlignment="1">
      <alignment vertical="center"/>
    </xf>
    <xf numFmtId="178" fontId="4" fillId="0" borderId="0" xfId="0" applyNumberFormat="1" applyFont="1" applyAlignment="1">
      <alignment vertical="center" wrapText="1"/>
    </xf>
    <xf numFmtId="0" fontId="3" fillId="0" borderId="10" xfId="0" applyFont="1" applyBorder="1" applyAlignment="1">
      <alignment horizontal="center" vertical="center" wrapText="1"/>
    </xf>
    <xf numFmtId="14" fontId="3" fillId="0" borderId="0" xfId="0" applyNumberFormat="1" applyFont="1" applyAlignment="1">
      <alignment vertical="center"/>
    </xf>
    <xf numFmtId="180" fontId="3" fillId="0" borderId="10" xfId="0" applyNumberFormat="1" applyFont="1" applyBorder="1" applyAlignment="1">
      <alignment horizontal="center" vertical="center"/>
    </xf>
    <xf numFmtId="176" fontId="38" fillId="0" borderId="0" xfId="0" applyNumberFormat="1" applyFont="1" applyAlignment="1">
      <alignment horizontal="center" vertical="center"/>
    </xf>
    <xf numFmtId="14" fontId="3" fillId="0" borderId="0" xfId="0" applyNumberFormat="1" applyFont="1" applyAlignment="1">
      <alignment horizontal="center" vertical="center"/>
    </xf>
    <xf numFmtId="176" fontId="3" fillId="0" borderId="0" xfId="0" applyNumberFormat="1" applyFont="1" applyAlignment="1">
      <alignment horizontal="center" vertical="center"/>
    </xf>
    <xf numFmtId="176" fontId="38" fillId="0" borderId="0" xfId="25" applyNumberFormat="1" applyFont="1" applyAlignment="1">
      <alignment horizontal="center" vertical="center"/>
    </xf>
    <xf numFmtId="176" fontId="40" fillId="0" borderId="0" xfId="0" applyNumberFormat="1" applyFont="1" applyAlignment="1">
      <alignment horizontal="center" vertical="center"/>
    </xf>
    <xf numFmtId="14" fontId="1" fillId="0" borderId="0" xfId="0" applyNumberFormat="1" applyFont="1" applyAlignment="1">
      <alignment horizontal="center" vertical="center"/>
    </xf>
    <xf numFmtId="176" fontId="1" fillId="0" borderId="0" xfId="0" applyNumberFormat="1" applyFont="1" applyAlignment="1">
      <alignment horizontal="center" vertical="center"/>
    </xf>
    <xf numFmtId="14" fontId="4" fillId="0" borderId="0" xfId="0" applyNumberFormat="1" applyFont="1" applyAlignment="1">
      <alignment vertical="center"/>
    </xf>
    <xf numFmtId="14" fontId="4" fillId="0" borderId="0" xfId="0" applyNumberFormat="1" applyFont="1" applyAlignment="1">
      <alignment horizontal="center" vertical="center"/>
    </xf>
    <xf numFmtId="176" fontId="41" fillId="0" borderId="0" xfId="0" applyNumberFormat="1" applyFont="1" applyAlignment="1">
      <alignment horizontal="center" vertical="center"/>
    </xf>
    <xf numFmtId="176" fontId="4" fillId="0" borderId="0" xfId="0" applyNumberFormat="1" applyFont="1" applyAlignment="1">
      <alignment horizontal="center" vertical="center"/>
    </xf>
    <xf numFmtId="178" fontId="3" fillId="0" borderId="0" xfId="0" applyNumberFormat="1" applyFont="1" applyAlignment="1">
      <alignment horizontal="center" vertical="center"/>
    </xf>
    <xf numFmtId="0" fontId="3" fillId="33" borderId="0" xfId="0" applyFont="1" applyFill="1" applyAlignment="1">
      <alignment vertical="center"/>
    </xf>
    <xf numFmtId="0" fontId="0" fillId="0" borderId="0" xfId="0" applyFont="1" applyFill="1" applyAlignment="1">
      <alignment vertical="center"/>
    </xf>
    <xf numFmtId="0" fontId="0" fillId="36"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176" fontId="0" fillId="0" borderId="0" xfId="0" applyNumberFormat="1" applyFont="1" applyAlignment="1">
      <alignment vertical="center"/>
    </xf>
    <xf numFmtId="177" fontId="0" fillId="0" borderId="0" xfId="0" applyNumberFormat="1" applyFont="1" applyAlignment="1">
      <alignment vertical="center"/>
    </xf>
    <xf numFmtId="0" fontId="9" fillId="0" borderId="0" xfId="0" applyFont="1" applyAlignment="1">
      <alignment horizontal="left" vertical="center"/>
    </xf>
    <xf numFmtId="0" fontId="10"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42" fillId="36" borderId="10" xfId="0" applyNumberFormat="1" applyFont="1" applyFill="1" applyBorder="1" applyAlignment="1">
      <alignment horizontal="center" vertical="center" wrapText="1"/>
    </xf>
    <xf numFmtId="0" fontId="42" fillId="36" borderId="10" xfId="0" applyNumberFormat="1" applyFont="1" applyFill="1" applyBorder="1" applyAlignment="1">
      <alignment horizontal="center" vertical="center"/>
    </xf>
    <xf numFmtId="0" fontId="13" fillId="36" borderId="10" xfId="0" applyFont="1" applyFill="1" applyBorder="1" applyAlignment="1">
      <alignment horizontal="center" vertical="center"/>
    </xf>
    <xf numFmtId="178" fontId="13" fillId="36" borderId="10" xfId="63" applyNumberFormat="1" applyFont="1" applyFill="1" applyBorder="1" applyAlignment="1">
      <alignment horizontal="center" vertical="center"/>
      <protection/>
    </xf>
    <xf numFmtId="0" fontId="13" fillId="36" borderId="10" xfId="0" applyNumberFormat="1" applyFont="1" applyFill="1" applyBorder="1" applyAlignment="1">
      <alignment horizontal="center" vertical="center"/>
    </xf>
    <xf numFmtId="178" fontId="42" fillId="36" borderId="10" xfId="0" applyNumberFormat="1" applyFont="1" applyFill="1" applyBorder="1" applyAlignment="1">
      <alignment horizontal="center" vertical="center"/>
    </xf>
    <xf numFmtId="178" fontId="13" fillId="36"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Border="1" applyAlignment="1">
      <alignment vertical="center"/>
    </xf>
    <xf numFmtId="0" fontId="0" fillId="0" borderId="10" xfId="0" applyFont="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wrapText="1"/>
    </xf>
    <xf numFmtId="0" fontId="42" fillId="36" borderId="10" xfId="0" applyFont="1" applyFill="1" applyBorder="1" applyAlignment="1">
      <alignment horizontal="center" vertical="center" wrapText="1"/>
    </xf>
    <xf numFmtId="178" fontId="13" fillId="36" borderId="10" xfId="0" applyNumberFormat="1" applyFont="1" applyFill="1" applyBorder="1" applyAlignment="1">
      <alignment horizontal="center" vertical="center" wrapText="1"/>
    </xf>
    <xf numFmtId="1" fontId="13" fillId="36" borderId="10" xfId="0" applyNumberFormat="1" applyFont="1" applyFill="1" applyBorder="1" applyAlignment="1">
      <alignment horizontal="center" vertical="center" wrapText="1"/>
    </xf>
    <xf numFmtId="180" fontId="13" fillId="36"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177" fontId="1" fillId="0" borderId="10" xfId="0" applyNumberFormat="1" applyFont="1" applyBorder="1" applyAlignment="1">
      <alignment vertical="center"/>
    </xf>
    <xf numFmtId="177" fontId="1" fillId="0" borderId="10" xfId="0" applyNumberFormat="1" applyFont="1" applyFill="1" applyBorder="1" applyAlignment="1">
      <alignment vertical="center"/>
    </xf>
    <xf numFmtId="176" fontId="40" fillId="0" borderId="10" xfId="0" applyNumberFormat="1"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vertical="center" wrapText="1"/>
    </xf>
    <xf numFmtId="0" fontId="0" fillId="36" borderId="10" xfId="0" applyFont="1" applyFill="1" applyBorder="1" applyAlignment="1">
      <alignment horizontal="center" vertical="center"/>
    </xf>
    <xf numFmtId="176" fontId="0" fillId="36" borderId="10" xfId="0" applyNumberFormat="1" applyFont="1" applyFill="1" applyBorder="1" applyAlignment="1">
      <alignment horizontal="center" vertical="center"/>
    </xf>
    <xf numFmtId="177" fontId="0" fillId="36" borderId="10" xfId="0" applyNumberFormat="1"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0" xfId="0" applyFont="1" applyFill="1" applyBorder="1" applyAlignment="1">
      <alignment horizontal="center" vertical="center"/>
    </xf>
    <xf numFmtId="181" fontId="1" fillId="36" borderId="10" xfId="0" applyNumberFormat="1"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14" xfId="0" applyFont="1" applyFill="1" applyBorder="1" applyAlignment="1">
      <alignment horizontal="center" vertical="center" wrapText="1"/>
    </xf>
    <xf numFmtId="0" fontId="11" fillId="36" borderId="13" xfId="0" applyFont="1" applyFill="1" applyBorder="1" applyAlignment="1">
      <alignment horizontal="left" vertical="center" wrapText="1"/>
    </xf>
    <xf numFmtId="0" fontId="11" fillId="36" borderId="14" xfId="0" applyFont="1" applyFill="1" applyBorder="1" applyAlignment="1">
      <alignment horizontal="left" vertical="center" wrapText="1"/>
    </xf>
    <xf numFmtId="0" fontId="11" fillId="36" borderId="15" xfId="0" applyFont="1" applyFill="1" applyBorder="1" applyAlignment="1">
      <alignment horizontal="left" vertical="center" wrapText="1"/>
    </xf>
    <xf numFmtId="0" fontId="11" fillId="36" borderId="0" xfId="0" applyFont="1" applyFill="1" applyAlignment="1">
      <alignment horizontal="left" vertical="center" wrapText="1"/>
    </xf>
    <xf numFmtId="0" fontId="11" fillId="36" borderId="0" xfId="0" applyFont="1" applyFill="1" applyAlignment="1">
      <alignment vertical="center" wrapText="1"/>
    </xf>
    <xf numFmtId="0" fontId="11" fillId="36" borderId="16" xfId="0" applyFont="1" applyFill="1" applyBorder="1" applyAlignment="1">
      <alignment horizontal="left" vertical="center" wrapText="1"/>
    </xf>
    <xf numFmtId="0" fontId="11" fillId="36" borderId="17" xfId="0" applyFont="1" applyFill="1" applyBorder="1" applyAlignment="1">
      <alignment horizontal="left" vertical="center" wrapText="1"/>
    </xf>
    <xf numFmtId="0" fontId="0" fillId="36" borderId="17" xfId="0" applyFont="1" applyFill="1" applyBorder="1" applyAlignment="1">
      <alignment horizontal="center" vertical="center"/>
    </xf>
    <xf numFmtId="178" fontId="1" fillId="36" borderId="10" xfId="0" applyNumberFormat="1" applyFont="1" applyFill="1" applyBorder="1" applyAlignment="1">
      <alignment horizontal="center" vertical="center" wrapText="1"/>
    </xf>
    <xf numFmtId="2" fontId="1" fillId="36"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xf>
    <xf numFmtId="0" fontId="0" fillId="36" borderId="18" xfId="0" applyFont="1" applyFill="1" applyBorder="1" applyAlignment="1">
      <alignment horizontal="center" vertical="center" wrapText="1"/>
    </xf>
    <xf numFmtId="0" fontId="15" fillId="36" borderId="19" xfId="0" applyFont="1" applyFill="1" applyBorder="1" applyAlignment="1">
      <alignment horizontal="center" vertical="center" wrapText="1"/>
    </xf>
    <xf numFmtId="0" fontId="11" fillId="36" borderId="14" xfId="0" applyFont="1" applyFill="1" applyBorder="1" applyAlignment="1">
      <alignment vertical="center" wrapText="1"/>
    </xf>
    <xf numFmtId="0" fontId="1" fillId="36" borderId="19" xfId="0" applyFont="1" applyFill="1" applyBorder="1" applyAlignment="1">
      <alignment horizontal="center" vertical="center" wrapText="1"/>
    </xf>
    <xf numFmtId="0" fontId="11" fillId="36" borderId="0" xfId="0" applyFont="1" applyFill="1" applyBorder="1" applyAlignment="1">
      <alignment vertical="center" wrapText="1"/>
    </xf>
    <xf numFmtId="0" fontId="1" fillId="36" borderId="20" xfId="0" applyFont="1" applyFill="1" applyBorder="1" applyAlignment="1">
      <alignment horizontal="center" vertical="center" wrapText="1"/>
    </xf>
    <xf numFmtId="0" fontId="11" fillId="36" borderId="17" xfId="0" applyFont="1" applyFill="1" applyBorder="1" applyAlignment="1">
      <alignment vertical="center" wrapText="1"/>
    </xf>
    <xf numFmtId="0" fontId="1" fillId="36" borderId="21" xfId="0" applyFont="1" applyFill="1" applyBorder="1" applyAlignment="1">
      <alignment horizontal="center" vertical="center" wrapText="1"/>
    </xf>
    <xf numFmtId="0" fontId="0" fillId="0" borderId="0" xfId="0" applyFont="1" applyFill="1" applyAlignment="1">
      <alignment horizontal="center" vertical="center" wrapText="1"/>
    </xf>
    <xf numFmtId="176" fontId="0" fillId="36" borderId="0" xfId="0" applyNumberFormat="1" applyFont="1" applyFill="1" applyAlignment="1">
      <alignment horizontal="center" vertical="center"/>
    </xf>
    <xf numFmtId="177" fontId="0" fillId="36" borderId="0" xfId="0" applyNumberFormat="1" applyFont="1" applyFill="1" applyAlignment="1">
      <alignment horizontal="center" vertical="center"/>
    </xf>
    <xf numFmtId="176" fontId="0" fillId="0" borderId="0" xfId="0" applyNumberFormat="1" applyFont="1" applyAlignment="1">
      <alignment horizontal="center" vertical="center"/>
    </xf>
    <xf numFmtId="177" fontId="0" fillId="0" borderId="0" xfId="0" applyNumberFormat="1"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12304;&#32456;&#29256;&#123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0215;&#26684;-&#21326;&#27743;&#23545;&#22806;\4&#12289;5&#12289;3&#12289;6&#12289;&#27004;&#26635;&#26410;&#21806;\5&#26635;&#26410;&#21806;&#21333;&#20301;-&#23545;&#228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签约"/>
      <sheetName val="退认购"/>
      <sheetName val="营销日报"/>
      <sheetName val="1"/>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cell r="AC2" t="str">
            <v>签约单价
（元/㎡）</v>
          </cell>
          <cell r="AD2" t="str">
            <v>签约总价
（元）</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v>
          </cell>
          <cell r="V3">
            <v>589871</v>
          </cell>
          <cell r="X3" t="str">
            <v>无</v>
          </cell>
          <cell r="Z3" t="str">
            <v>无</v>
          </cell>
          <cell r="AA3" t="str">
            <v>无</v>
          </cell>
          <cell r="AB3">
            <v>44550</v>
          </cell>
          <cell r="AC3">
            <v>8522.83120376597</v>
          </cell>
          <cell r="AD3">
            <v>506938</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10824.7141896436</v>
          </cell>
          <cell r="V4">
            <v>643854</v>
          </cell>
          <cell r="X4" t="str">
            <v>无</v>
          </cell>
          <cell r="AB4">
            <v>44403</v>
          </cell>
          <cell r="AC4">
            <v>9250.80699394755</v>
          </cell>
          <cell r="AD4">
            <v>550238</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v>
          </cell>
          <cell r="V5">
            <v>916748</v>
          </cell>
          <cell r="W5" t="str">
            <v>无</v>
          </cell>
          <cell r="X5" t="str">
            <v>无</v>
          </cell>
          <cell r="Z5" t="str">
            <v>无</v>
          </cell>
          <cell r="AA5" t="str">
            <v>无</v>
          </cell>
          <cell r="AB5">
            <v>44522</v>
          </cell>
          <cell r="AC5">
            <v>9204.45447182691</v>
          </cell>
          <cell r="AD5">
            <v>795541</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v>
          </cell>
          <cell r="V6">
            <v>897632</v>
          </cell>
          <cell r="W6" t="str">
            <v>无</v>
          </cell>
          <cell r="X6" t="str">
            <v>无</v>
          </cell>
          <cell r="Z6" t="str">
            <v>无</v>
          </cell>
          <cell r="AA6" t="str">
            <v>无</v>
          </cell>
          <cell r="AB6">
            <v>44528</v>
          </cell>
          <cell r="AC6">
            <v>9307.60152724748</v>
          </cell>
          <cell r="AD6">
            <v>804456</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440111198107311000</v>
          </cell>
          <cell r="Q7" t="str">
            <v>15360099223</v>
          </cell>
          <cell r="R7" t="str">
            <v>广东省广州市白云区江高沙龙三房北街西二巷3号</v>
          </cell>
          <cell r="T7">
            <v>44346</v>
          </cell>
          <cell r="U7">
            <v>11421.1820652174</v>
          </cell>
          <cell r="V7">
            <v>840599</v>
          </cell>
          <cell r="AB7">
            <v>44346</v>
          </cell>
          <cell r="AC7">
            <v>9760.55706521739</v>
          </cell>
          <cell r="AD7">
            <v>718377</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v>
          </cell>
          <cell r="V8">
            <v>823627</v>
          </cell>
          <cell r="AB8">
            <v>44400</v>
          </cell>
          <cell r="AC8">
            <v>9563.49184782609</v>
          </cell>
          <cell r="AD8">
            <v>703873</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10330.5155596842</v>
          </cell>
          <cell r="V9">
            <v>889664</v>
          </cell>
          <cell r="AB9">
            <v>44464</v>
          </cell>
          <cell r="AC9">
            <v>9047.58476544357</v>
          </cell>
          <cell r="AD9">
            <v>779178</v>
          </cell>
        </row>
        <row r="10">
          <cell r="C10" t="str">
            <v>1-1-101</v>
          </cell>
          <cell r="D10" t="str">
            <v>1</v>
          </cell>
          <cell r="E10">
            <v>1</v>
          </cell>
          <cell r="G10">
            <v>101</v>
          </cell>
          <cell r="H10" t="str">
            <v>品业</v>
          </cell>
          <cell r="I10" t="str">
            <v>抵债第二批</v>
          </cell>
          <cell r="J10" t="str">
            <v>已签约</v>
          </cell>
          <cell r="K10">
            <v>59.48</v>
          </cell>
          <cell r="L10">
            <v>45.89</v>
          </cell>
          <cell r="O10" t="str">
            <v>汪祺</v>
          </cell>
          <cell r="P10" t="str">
            <v>110101198007312036</v>
          </cell>
          <cell r="Q10">
            <v>18601300832</v>
          </cell>
          <cell r="R10" t="str">
            <v>北京市朝阳区安贞街道安贞里二区2号楼205号 汪祺</v>
          </cell>
          <cell r="S10" t="str">
            <v>员工抵债</v>
          </cell>
          <cell r="T10">
            <v>45062</v>
          </cell>
          <cell r="U10">
            <v>10189.4082044385</v>
          </cell>
          <cell r="V10">
            <v>606066</v>
          </cell>
          <cell r="AB10">
            <v>45062</v>
          </cell>
          <cell r="AC10">
            <v>7107.21250840619</v>
          </cell>
          <cell r="AD10">
            <v>422737</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v>
          </cell>
          <cell r="V11">
            <v>428940</v>
          </cell>
          <cell r="AB11">
            <v>44644</v>
          </cell>
          <cell r="AC11">
            <v>6201.88298587761</v>
          </cell>
          <cell r="AD11">
            <v>368888</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7635.92391304348</v>
          </cell>
          <cell r="V12">
            <v>562004</v>
          </cell>
          <cell r="AB12">
            <v>44879</v>
          </cell>
          <cell r="AC12">
            <v>6100</v>
          </cell>
          <cell r="AD12">
            <v>448960</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cell r="AC13">
            <v>5875.1222826087</v>
          </cell>
          <cell r="AD13">
            <v>432409</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cell r="AC14">
            <v>5813.48118903855</v>
          </cell>
          <cell r="AD14">
            <v>500657</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cell r="AC15">
            <v>9028.69872225958</v>
          </cell>
          <cell r="AD15">
            <v>537027</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cell r="AC16">
            <v>8572.8984532616</v>
          </cell>
          <cell r="AD16">
            <v>509916</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cell r="AC17">
            <v>8896.5521231054</v>
          </cell>
          <cell r="AD17">
            <v>768929</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cell r="AC18">
            <v>9665.30139997686</v>
          </cell>
          <cell r="AD18">
            <v>835372</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cell r="AC19">
            <v>6900</v>
          </cell>
          <cell r="AD19">
            <v>507840</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10648.8722826087</v>
          </cell>
          <cell r="V20">
            <v>783757</v>
          </cell>
          <cell r="W20" t="str">
            <v>无</v>
          </cell>
          <cell r="X20" t="str">
            <v>无</v>
          </cell>
          <cell r="Z20" t="str">
            <v>无</v>
          </cell>
          <cell r="AA20" t="str">
            <v>无</v>
          </cell>
          <cell r="AB20">
            <v>44453</v>
          </cell>
          <cell r="AC20">
            <v>9633.8722826087</v>
          </cell>
          <cell r="AD20">
            <v>709053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v>
          </cell>
          <cell r="V21">
            <v>651258</v>
          </cell>
          <cell r="W21" t="str">
            <v>无</v>
          </cell>
          <cell r="X21" t="str">
            <v>无</v>
          </cell>
          <cell r="Z21" t="str">
            <v>无</v>
          </cell>
          <cell r="AA21" t="str">
            <v>无</v>
          </cell>
          <cell r="AB21">
            <v>44634</v>
          </cell>
          <cell r="AC21">
            <v>6503.50673478867</v>
          </cell>
          <cell r="AD21">
            <v>560082</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cell r="AC22">
            <v>8586.19704102219</v>
          </cell>
          <cell r="AD22">
            <v>510707</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v>
          </cell>
          <cell r="V23">
            <v>648752</v>
          </cell>
          <cell r="W23" t="str">
            <v>无</v>
          </cell>
          <cell r="X23" t="str">
            <v>无</v>
          </cell>
          <cell r="Z23" t="str">
            <v>无</v>
          </cell>
          <cell r="AA23" t="str">
            <v>无</v>
          </cell>
          <cell r="AB23">
            <v>44408</v>
          </cell>
          <cell r="AC23">
            <v>9705.53127101547</v>
          </cell>
          <cell r="AD23">
            <v>577285</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v>
          </cell>
          <cell r="V24">
            <v>877267</v>
          </cell>
          <cell r="W24" t="str">
            <v>无</v>
          </cell>
          <cell r="X24" t="str">
            <v>无</v>
          </cell>
          <cell r="Z24" t="str">
            <v>无</v>
          </cell>
          <cell r="AA24" t="str">
            <v>无</v>
          </cell>
          <cell r="AB24">
            <v>44610</v>
          </cell>
          <cell r="AC24">
            <v>8793.24308689113</v>
          </cell>
          <cell r="AD24">
            <v>760000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10280.6317250955</v>
          </cell>
          <cell r="V25">
            <v>888555</v>
          </cell>
          <cell r="W25" t="str">
            <v>无</v>
          </cell>
          <cell r="X25" t="str">
            <v>无</v>
          </cell>
          <cell r="Z25" t="str">
            <v>无</v>
          </cell>
          <cell r="AA25" t="str">
            <v>无</v>
          </cell>
          <cell r="AB25">
            <v>44548</v>
          </cell>
          <cell r="AC25">
            <v>9256.04535462224</v>
          </cell>
          <cell r="AD25">
            <v>800000</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v>
          </cell>
          <cell r="V26">
            <v>581953</v>
          </cell>
          <cell r="W26" t="str">
            <v>无</v>
          </cell>
          <cell r="X26" t="str">
            <v>无</v>
          </cell>
          <cell r="Z26" t="str">
            <v>无</v>
          </cell>
          <cell r="AA26" t="str">
            <v>无</v>
          </cell>
          <cell r="AB26">
            <v>44675</v>
          </cell>
          <cell r="AC26">
            <v>6800</v>
          </cell>
          <cell r="AD26">
            <v>500480</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11272.9347826087</v>
          </cell>
          <cell r="V27">
            <v>829688</v>
          </cell>
          <cell r="W27" t="str">
            <v>无</v>
          </cell>
          <cell r="X27" t="str">
            <v>无</v>
          </cell>
          <cell r="Z27" t="str">
            <v>无</v>
          </cell>
          <cell r="AA27" t="str">
            <v>无</v>
          </cell>
          <cell r="AB27">
            <v>44400</v>
          </cell>
          <cell r="AC27">
            <v>9633.8722826087</v>
          </cell>
          <cell r="AD27">
            <v>709053</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7940.68741291222</v>
          </cell>
          <cell r="V28">
            <v>683852</v>
          </cell>
          <cell r="W28" t="str">
            <v>无</v>
          </cell>
          <cell r="X28" t="str">
            <v>无</v>
          </cell>
          <cell r="Z28" t="str">
            <v>无</v>
          </cell>
          <cell r="AA28" t="str">
            <v>无</v>
          </cell>
          <cell r="AB28">
            <v>44675</v>
          </cell>
          <cell r="AC28">
            <v>6828.99442638179</v>
          </cell>
          <cell r="AD28">
            <v>588113</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10538.5339609953</v>
          </cell>
          <cell r="V29">
            <v>626832</v>
          </cell>
          <cell r="W29" t="str">
            <v>无</v>
          </cell>
          <cell r="X29" t="str">
            <v>无</v>
          </cell>
          <cell r="Z29" t="str">
            <v>无</v>
          </cell>
          <cell r="AA29" t="str">
            <v>无</v>
          </cell>
          <cell r="AB29">
            <v>44456</v>
          </cell>
          <cell r="AC29">
            <v>9074.27706792199</v>
          </cell>
          <cell r="AD29">
            <v>539738</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v>
          </cell>
          <cell r="V30">
            <v>613677</v>
          </cell>
          <cell r="W30" t="str">
            <v>无</v>
          </cell>
          <cell r="X30" t="str">
            <v>无</v>
          </cell>
          <cell r="Z30" t="str">
            <v>无</v>
          </cell>
          <cell r="AA30" t="str">
            <v>无</v>
          </cell>
          <cell r="AB30">
            <v>44498</v>
          </cell>
          <cell r="AC30">
            <v>9511.41560188299</v>
          </cell>
          <cell r="AD30">
            <v>565739</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v>
          </cell>
          <cell r="V31">
            <v>877267</v>
          </cell>
          <cell r="W31" t="str">
            <v>无</v>
          </cell>
          <cell r="X31" t="str">
            <v>无</v>
          </cell>
          <cell r="Z31" t="str">
            <v>无</v>
          </cell>
          <cell r="AA31" t="str">
            <v>无</v>
          </cell>
          <cell r="AB31">
            <v>44630</v>
          </cell>
          <cell r="AC31">
            <v>8896.5521231054</v>
          </cell>
          <cell r="AD31">
            <v>768929</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11083.5242392688</v>
          </cell>
          <cell r="V32">
            <v>957949</v>
          </cell>
          <cell r="W32" t="str">
            <v>无</v>
          </cell>
          <cell r="X32" t="str">
            <v>无</v>
          </cell>
          <cell r="Z32" t="str">
            <v>无</v>
          </cell>
          <cell r="AA32" t="str">
            <v>无</v>
          </cell>
          <cell r="AB32">
            <v>44326</v>
          </cell>
          <cell r="AC32">
            <v>9472.00046280227</v>
          </cell>
          <cell r="AD32">
            <v>818665</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v>
          </cell>
          <cell r="V33">
            <v>584149</v>
          </cell>
          <cell r="W33" t="str">
            <v>无</v>
          </cell>
          <cell r="X33" t="str">
            <v>无</v>
          </cell>
          <cell r="Z33" t="str">
            <v>无</v>
          </cell>
          <cell r="AA33" t="str">
            <v>无</v>
          </cell>
          <cell r="AB33">
            <v>44702</v>
          </cell>
          <cell r="AC33">
            <v>6785.96467391304</v>
          </cell>
          <cell r="AD33">
            <v>499447</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10116.4266304348</v>
          </cell>
          <cell r="V34">
            <v>744569</v>
          </cell>
          <cell r="W34" t="str">
            <v>无</v>
          </cell>
          <cell r="X34" t="str">
            <v>无</v>
          </cell>
          <cell r="Z34" t="str">
            <v>无</v>
          </cell>
          <cell r="AA34" t="str">
            <v>无</v>
          </cell>
          <cell r="AB34">
            <v>44543</v>
          </cell>
          <cell r="AC34">
            <v>8771.88858695652</v>
          </cell>
          <cell r="AD34">
            <v>645611</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9866.73246632606</v>
          </cell>
          <cell r="V35">
            <v>849723</v>
          </cell>
          <cell r="W35" t="str">
            <v>无</v>
          </cell>
          <cell r="X35" t="str">
            <v>无</v>
          </cell>
          <cell r="Z35" t="str">
            <v>无</v>
          </cell>
          <cell r="AA35" t="str">
            <v>无</v>
          </cell>
          <cell r="AB35">
            <v>44530</v>
          </cell>
          <cell r="AC35">
            <v>8933.38365071992</v>
          </cell>
          <cell r="AD35">
            <v>769343</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10707.5991930061</v>
          </cell>
          <cell r="V36">
            <v>636888</v>
          </cell>
          <cell r="W36" t="str">
            <v>无</v>
          </cell>
          <cell r="X36" t="str">
            <v>无</v>
          </cell>
          <cell r="Z36" t="str">
            <v>无</v>
          </cell>
          <cell r="AA36" t="str">
            <v>无</v>
          </cell>
          <cell r="AB36">
            <v>44785</v>
          </cell>
          <cell r="AC36">
            <v>9341.00537995965</v>
          </cell>
          <cell r="AD36">
            <v>555603</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v>
          </cell>
          <cell r="V37">
            <v>605126</v>
          </cell>
          <cell r="W37" t="str">
            <v>无</v>
          </cell>
          <cell r="X37" t="str">
            <v>无</v>
          </cell>
          <cell r="Z37" t="str">
            <v>无</v>
          </cell>
          <cell r="AA37" t="str">
            <v>无</v>
          </cell>
          <cell r="AB37">
            <v>44421</v>
          </cell>
          <cell r="AC37">
            <v>9098.57094821789</v>
          </cell>
          <cell r="AD37">
            <v>541183</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v>
          </cell>
          <cell r="V38">
            <v>694400</v>
          </cell>
          <cell r="W38" t="str">
            <v>无</v>
          </cell>
          <cell r="X38" t="str">
            <v>无</v>
          </cell>
          <cell r="Z38" t="str">
            <v>无</v>
          </cell>
          <cell r="AA38" t="str">
            <v>无</v>
          </cell>
          <cell r="AB38">
            <v>44631</v>
          </cell>
          <cell r="AC38">
            <v>6909.45273631841</v>
          </cell>
          <cell r="AD38">
            <v>597184</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10319.2988545644</v>
          </cell>
          <cell r="V39">
            <v>891897</v>
          </cell>
          <cell r="W39" t="str">
            <v>无</v>
          </cell>
          <cell r="X39" t="str">
            <v>无</v>
          </cell>
          <cell r="Z39" t="str">
            <v>无</v>
          </cell>
          <cell r="AA39" t="str">
            <v>无</v>
          </cell>
          <cell r="AB39">
            <v>44420</v>
          </cell>
          <cell r="AC39">
            <v>9247.87689459678</v>
          </cell>
          <cell r="AD39">
            <v>799294</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v>
          </cell>
          <cell r="V40">
            <v>586478</v>
          </cell>
          <cell r="W40" t="str">
            <v>无</v>
          </cell>
          <cell r="X40" t="str">
            <v>无</v>
          </cell>
          <cell r="Z40" t="str">
            <v>无</v>
          </cell>
          <cell r="AA40" t="str">
            <v>无</v>
          </cell>
          <cell r="AB40">
            <v>44785</v>
          </cell>
          <cell r="AC40">
            <v>6462.07880434783</v>
          </cell>
          <cell r="AD40">
            <v>475609</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v>
          </cell>
          <cell r="V41">
            <v>594564</v>
          </cell>
          <cell r="W41" t="str">
            <v>无</v>
          </cell>
          <cell r="X41" t="str">
            <v>无</v>
          </cell>
          <cell r="Z41" t="str">
            <v>无</v>
          </cell>
          <cell r="AA41" t="str">
            <v>无</v>
          </cell>
          <cell r="AB41">
            <v>44739</v>
          </cell>
          <cell r="AC41">
            <v>6881.0597826087</v>
          </cell>
          <cell r="AD41">
            <v>506446</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v>
          </cell>
          <cell r="V42">
            <v>671836</v>
          </cell>
          <cell r="X42" t="str">
            <v>无</v>
          </cell>
          <cell r="AB42">
            <v>44669</v>
          </cell>
          <cell r="AC42">
            <v>6708.99907106363</v>
          </cell>
          <cell r="AD42">
            <v>577779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v>
          </cell>
          <cell r="V43">
            <v>631438</v>
          </cell>
          <cell r="W43" t="str">
            <v>无</v>
          </cell>
          <cell r="X43" t="str">
            <v>无</v>
          </cell>
          <cell r="Z43" t="str">
            <v>无</v>
          </cell>
          <cell r="AA43" t="str">
            <v>无</v>
          </cell>
          <cell r="AB43">
            <v>44490</v>
          </cell>
          <cell r="AC43">
            <v>9350</v>
          </cell>
          <cell r="AD43">
            <v>556138</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10989.4082044385</v>
          </cell>
          <cell r="V44">
            <v>653650</v>
          </cell>
          <cell r="W44" t="str">
            <v>无</v>
          </cell>
          <cell r="X44" t="str">
            <v>无</v>
          </cell>
          <cell r="Z44" t="str">
            <v>无</v>
          </cell>
          <cell r="AA44" t="str">
            <v>无</v>
          </cell>
          <cell r="AB44">
            <v>44345</v>
          </cell>
          <cell r="AC44">
            <v>9391.56018829859</v>
          </cell>
          <cell r="AD44">
            <v>558610</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10761.6568321185</v>
          </cell>
          <cell r="V45">
            <v>930130</v>
          </cell>
          <cell r="W45" t="str">
            <v>无</v>
          </cell>
          <cell r="X45" t="str">
            <v>无</v>
          </cell>
          <cell r="Z45" t="str">
            <v>无</v>
          </cell>
          <cell r="AA45" t="str">
            <v>无</v>
          </cell>
          <cell r="AB45">
            <v>44553</v>
          </cell>
          <cell r="AC45">
            <v>9238.42415827837</v>
          </cell>
          <cell r="AD45">
            <v>798477</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10540.4720583131</v>
          </cell>
          <cell r="V46">
            <v>911013</v>
          </cell>
          <cell r="W46" t="str">
            <v>无</v>
          </cell>
          <cell r="X46" t="str">
            <v>无</v>
          </cell>
          <cell r="Z46" t="str">
            <v>无</v>
          </cell>
          <cell r="AA46" t="str">
            <v>无</v>
          </cell>
          <cell r="AB46">
            <v>44490</v>
          </cell>
          <cell r="AC46">
            <v>9300.99502487562</v>
          </cell>
          <cell r="AD46">
            <v>803885</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v>
          </cell>
          <cell r="V47">
            <v>588330</v>
          </cell>
          <cell r="W47" t="str">
            <v>无</v>
          </cell>
          <cell r="X47" t="str">
            <v>无</v>
          </cell>
          <cell r="Z47" t="str">
            <v>无</v>
          </cell>
          <cell r="AA47" t="str">
            <v>无</v>
          </cell>
          <cell r="AB47">
            <v>44700</v>
          </cell>
          <cell r="AC47">
            <v>6834.53804347826</v>
          </cell>
          <cell r="AD47">
            <v>503022</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v>
          </cell>
          <cell r="V48">
            <v>748402</v>
          </cell>
          <cell r="W48" t="str">
            <v>无</v>
          </cell>
          <cell r="X48" t="str">
            <v>无</v>
          </cell>
          <cell r="Z48" t="str">
            <v>无</v>
          </cell>
          <cell r="AA48" t="str">
            <v>无</v>
          </cell>
          <cell r="AB48">
            <v>44554</v>
          </cell>
          <cell r="AC48">
            <v>8925.21739130435</v>
          </cell>
          <cell r="AD48">
            <v>656896</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7618.69484440316</v>
          </cell>
          <cell r="V49">
            <v>656122</v>
          </cell>
          <cell r="W49" t="str">
            <v>无</v>
          </cell>
          <cell r="X49" t="str">
            <v>无</v>
          </cell>
          <cell r="Z49" t="str">
            <v>无</v>
          </cell>
          <cell r="AA49" t="str">
            <v>无</v>
          </cell>
          <cell r="AB49">
            <v>44637</v>
          </cell>
          <cell r="AC49">
            <v>6552.07849512308</v>
          </cell>
          <cell r="AD49">
            <v>564265</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v>
          </cell>
          <cell r="V50">
            <v>631438</v>
          </cell>
          <cell r="W50" t="str">
            <v>无</v>
          </cell>
          <cell r="X50" t="str">
            <v>无</v>
          </cell>
          <cell r="Z50" t="str">
            <v>无</v>
          </cell>
          <cell r="AA50" t="str">
            <v>无</v>
          </cell>
          <cell r="AB50">
            <v>44513</v>
          </cell>
          <cell r="AC50">
            <v>9095.44384667115</v>
          </cell>
          <cell r="AD50">
            <v>540997</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10394.7713517149</v>
          </cell>
          <cell r="V51">
            <v>618281</v>
          </cell>
          <cell r="W51" t="str">
            <v>无</v>
          </cell>
          <cell r="X51" t="str">
            <v>无</v>
          </cell>
          <cell r="Z51" t="str">
            <v>无</v>
          </cell>
          <cell r="AA51" t="str">
            <v>无</v>
          </cell>
          <cell r="AB51">
            <v>44479</v>
          </cell>
          <cell r="AC51">
            <v>8835.55817081372</v>
          </cell>
          <cell r="AD51">
            <v>525539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v>
          </cell>
          <cell r="V52">
            <v>881763</v>
          </cell>
          <cell r="W52" t="str">
            <v>无</v>
          </cell>
          <cell r="X52" t="str">
            <v>无</v>
          </cell>
          <cell r="Z52" t="str">
            <v>无</v>
          </cell>
          <cell r="AA52" t="str">
            <v>无</v>
          </cell>
          <cell r="AB52">
            <v>44610</v>
          </cell>
          <cell r="AC52">
            <v>9238.42415827837</v>
          </cell>
          <cell r="AD52">
            <v>798477</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v>
          </cell>
          <cell r="Q53">
            <v>13450284233</v>
          </cell>
          <cell r="R53" t="str">
            <v>广州市白云区明星明汉路新建八巷11号</v>
          </cell>
          <cell r="S53" t="str">
            <v>中介-玉阁</v>
          </cell>
          <cell r="T53">
            <v>44820</v>
          </cell>
          <cell r="U53">
            <v>11165.8799028115</v>
          </cell>
          <cell r="V53">
            <v>965067</v>
          </cell>
          <cell r="W53" t="str">
            <v>无</v>
          </cell>
          <cell r="X53" t="str">
            <v>无</v>
          </cell>
          <cell r="Z53" t="str">
            <v>无</v>
          </cell>
          <cell r="AA53" t="str">
            <v>无</v>
          </cell>
          <cell r="AB53">
            <v>44991</v>
          </cell>
          <cell r="AC53">
            <v>6930.42924910332</v>
          </cell>
          <cell r="AD53">
            <v>598997</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cell r="AC54">
            <v>8449.29347826087</v>
          </cell>
          <cell r="AD54">
            <v>621868</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cell r="AC55">
            <v>6698.51902173913</v>
          </cell>
          <cell r="AD55">
            <v>493011</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7964.21272642824</v>
          </cell>
          <cell r="V56">
            <v>685878</v>
          </cell>
          <cell r="W56" t="str">
            <v>无</v>
          </cell>
          <cell r="X56" t="str">
            <v>无</v>
          </cell>
          <cell r="Z56" t="str">
            <v>无</v>
          </cell>
          <cell r="AA56" t="str">
            <v>无</v>
          </cell>
          <cell r="AB56">
            <v>44665</v>
          </cell>
          <cell r="AC56">
            <v>6849.22201579192</v>
          </cell>
          <cell r="AD56">
            <v>589855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11318.8298587761</v>
          </cell>
          <cell r="V57">
            <v>673244</v>
          </cell>
          <cell r="W57" t="str">
            <v>无</v>
          </cell>
          <cell r="X57" t="str">
            <v>无</v>
          </cell>
          <cell r="Z57" t="str">
            <v>无</v>
          </cell>
          <cell r="AA57" t="str">
            <v>无</v>
          </cell>
          <cell r="AB57">
            <v>44373</v>
          </cell>
          <cell r="AC57">
            <v>9673.08338937458</v>
          </cell>
          <cell r="AD57">
            <v>575355</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v>
          </cell>
          <cell r="V58">
            <v>452200</v>
          </cell>
          <cell r="W58" t="str">
            <v>无</v>
          </cell>
          <cell r="X58" t="str">
            <v>无</v>
          </cell>
          <cell r="Z58" t="str">
            <v>无</v>
          </cell>
          <cell r="AA58" t="str">
            <v>无</v>
          </cell>
          <cell r="AB58">
            <v>44668</v>
          </cell>
          <cell r="AC58">
            <v>6538.19771351715</v>
          </cell>
          <cell r="AD58">
            <v>388892</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10850.133055652</v>
          </cell>
          <cell r="V59">
            <v>937777</v>
          </cell>
          <cell r="W59" t="str">
            <v>无</v>
          </cell>
          <cell r="X59" t="str">
            <v>无</v>
          </cell>
          <cell r="Z59" t="str">
            <v>无</v>
          </cell>
          <cell r="AA59" t="str">
            <v>无</v>
          </cell>
          <cell r="AB59">
            <v>44434</v>
          </cell>
          <cell r="AC59">
            <v>9725.650815689</v>
          </cell>
          <cell r="AD59">
            <v>840588</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10628.9482818466</v>
          </cell>
          <cell r="V60">
            <v>918660</v>
          </cell>
          <cell r="W60" t="str">
            <v>无</v>
          </cell>
          <cell r="X60" t="str">
            <v>无</v>
          </cell>
          <cell r="Z60" t="str">
            <v>无</v>
          </cell>
          <cell r="AA60" t="str">
            <v>无</v>
          </cell>
          <cell r="AB60">
            <v>44483</v>
          </cell>
          <cell r="AC60">
            <v>9487.44648848779</v>
          </cell>
          <cell r="AD60">
            <v>820000</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v>
          </cell>
          <cell r="V61">
            <v>603499</v>
          </cell>
          <cell r="W61" t="str">
            <v>无</v>
          </cell>
          <cell r="X61" t="str">
            <v>无</v>
          </cell>
          <cell r="Z61" t="str">
            <v>无</v>
          </cell>
          <cell r="AA61" t="str">
            <v>无</v>
          </cell>
          <cell r="AB61">
            <v>44843</v>
          </cell>
          <cell r="AC61">
            <v>7081.57608695652</v>
          </cell>
          <cell r="AD61">
            <v>521204</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v>
          </cell>
          <cell r="V62">
            <v>578020</v>
          </cell>
          <cell r="W62" t="str">
            <v>无</v>
          </cell>
          <cell r="X62" t="str">
            <v>无</v>
          </cell>
          <cell r="Z62" t="str">
            <v>无</v>
          </cell>
          <cell r="AA62" t="str">
            <v>无</v>
          </cell>
          <cell r="AB62">
            <v>44676</v>
          </cell>
          <cell r="AC62">
            <v>6754.03532608696</v>
          </cell>
          <cell r="AD62">
            <v>497097</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v>
          </cell>
          <cell r="V63">
            <v>920153</v>
          </cell>
          <cell r="W63" t="str">
            <v>无</v>
          </cell>
          <cell r="X63" t="str">
            <v>无</v>
          </cell>
          <cell r="Z63" t="str">
            <v>无</v>
          </cell>
          <cell r="AA63" t="str">
            <v>无</v>
          </cell>
          <cell r="AB63" t="str">
            <v/>
          </cell>
          <cell r="AC63">
            <v>9333.84811890385</v>
          </cell>
          <cell r="AD63">
            <v>803831</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自然来访</v>
          </cell>
          <cell r="T64">
            <v>44577</v>
          </cell>
          <cell r="U64">
            <v>8579.94283792872</v>
          </cell>
          <cell r="V64">
            <v>510335</v>
          </cell>
          <cell r="W64" t="str">
            <v>无</v>
          </cell>
          <cell r="X64" t="str">
            <v>无</v>
          </cell>
          <cell r="Z64" t="str">
            <v>无</v>
          </cell>
          <cell r="AA64" t="str">
            <v>无</v>
          </cell>
          <cell r="AB64">
            <v>44606</v>
          </cell>
          <cell r="AC64">
            <v>7378.7491593813</v>
          </cell>
          <cell r="AD64">
            <v>438888</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10262.0712844654</v>
          </cell>
          <cell r="V65">
            <v>610388</v>
          </cell>
          <cell r="W65" t="str">
            <v>无</v>
          </cell>
          <cell r="X65" t="str">
            <v>无</v>
          </cell>
          <cell r="Z65" t="str">
            <v>无</v>
          </cell>
          <cell r="AA65" t="str">
            <v>无</v>
          </cell>
          <cell r="AB65">
            <v>44430</v>
          </cell>
          <cell r="AC65">
            <v>8887.99596503026</v>
          </cell>
          <cell r="AD65">
            <v>528658</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v>
          </cell>
          <cell r="V66">
            <v>650239</v>
          </cell>
          <cell r="W66" t="str">
            <v>无</v>
          </cell>
          <cell r="X66" t="str">
            <v>无</v>
          </cell>
          <cell r="Z66" t="str">
            <v>无</v>
          </cell>
          <cell r="AA66" t="str">
            <v>无</v>
          </cell>
          <cell r="AB66">
            <v>44739</v>
          </cell>
          <cell r="AC66">
            <v>6400</v>
          </cell>
          <cell r="AD66">
            <v>553152</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v>
          </cell>
          <cell r="V67">
            <v>650239</v>
          </cell>
          <cell r="W67" t="str">
            <v>无</v>
          </cell>
          <cell r="X67" t="str">
            <v>无</v>
          </cell>
          <cell r="Z67" t="str">
            <v>无</v>
          </cell>
          <cell r="AA67" t="str">
            <v>无</v>
          </cell>
          <cell r="AB67">
            <v>44739</v>
          </cell>
          <cell r="AC67">
            <v>6400</v>
          </cell>
          <cell r="AD67">
            <v>553152</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v>
          </cell>
          <cell r="V68">
            <v>591342</v>
          </cell>
          <cell r="W68" t="str">
            <v>无</v>
          </cell>
          <cell r="X68" t="str">
            <v>无</v>
          </cell>
          <cell r="Z68" t="str">
            <v>无</v>
          </cell>
          <cell r="AA68" t="str">
            <v>无</v>
          </cell>
          <cell r="AB68">
            <v>44890</v>
          </cell>
          <cell r="AC68">
            <v>6319.55163043478</v>
          </cell>
          <cell r="AD68">
            <v>465119</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v>
          </cell>
          <cell r="V69">
            <v>579428</v>
          </cell>
          <cell r="W69" t="str">
            <v>无</v>
          </cell>
          <cell r="X69" t="str">
            <v>无</v>
          </cell>
          <cell r="Z69" t="str">
            <v>无</v>
          </cell>
          <cell r="AA69" t="str">
            <v>无</v>
          </cell>
          <cell r="AB69">
            <v>44802</v>
          </cell>
          <cell r="AC69">
            <v>6188.85869565217</v>
          </cell>
          <cell r="AD69">
            <v>455500</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7988.05155596842</v>
          </cell>
          <cell r="V70">
            <v>687931</v>
          </cell>
          <cell r="W70" t="str">
            <v>无</v>
          </cell>
          <cell r="X70" t="str">
            <v>无</v>
          </cell>
          <cell r="Z70" t="str">
            <v>无</v>
          </cell>
          <cell r="AA70" t="str">
            <v>无</v>
          </cell>
          <cell r="AB70">
            <v>44750</v>
          </cell>
          <cell r="AC70">
            <v>6800</v>
          </cell>
          <cell r="AD70">
            <v>585616</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10147.7975790182</v>
          </cell>
          <cell r="V71">
            <v>603591</v>
          </cell>
          <cell r="W71" t="str">
            <v>无</v>
          </cell>
          <cell r="X71" t="str">
            <v>无</v>
          </cell>
          <cell r="Z71" t="str">
            <v>无</v>
          </cell>
          <cell r="AA71" t="str">
            <v>无</v>
          </cell>
          <cell r="AB71">
            <v>44559</v>
          </cell>
          <cell r="AC71">
            <v>9149.69737726967</v>
          </cell>
          <cell r="AD71">
            <v>544224</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v>
          </cell>
          <cell r="V72">
            <v>623544</v>
          </cell>
          <cell r="W72" t="str">
            <v>无</v>
          </cell>
          <cell r="X72" t="str">
            <v>无</v>
          </cell>
          <cell r="Z72" t="str">
            <v>无</v>
          </cell>
          <cell r="AA72" t="str">
            <v>无</v>
          </cell>
          <cell r="AB72">
            <v>44573</v>
          </cell>
          <cell r="AC72">
            <v>9471.99058507061</v>
          </cell>
          <cell r="AD72">
            <v>563394</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10850.133055652</v>
          </cell>
          <cell r="V73">
            <v>937777</v>
          </cell>
          <cell r="W73" t="str">
            <v>无</v>
          </cell>
          <cell r="X73" t="str">
            <v>无</v>
          </cell>
          <cell r="Z73" t="str">
            <v>无</v>
          </cell>
          <cell r="AA73" t="str">
            <v>无</v>
          </cell>
          <cell r="AB73">
            <v>44486</v>
          </cell>
          <cell r="AC73">
            <v>9314.69397200046</v>
          </cell>
          <cell r="AD73">
            <v>805069</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10628.9482818466</v>
          </cell>
          <cell r="V74">
            <v>918660</v>
          </cell>
          <cell r="W74" t="str">
            <v>无</v>
          </cell>
          <cell r="X74" t="str">
            <v>无</v>
          </cell>
          <cell r="Z74" t="str">
            <v>无</v>
          </cell>
          <cell r="AA74" t="str">
            <v>无</v>
          </cell>
          <cell r="AB74">
            <v>44575</v>
          </cell>
          <cell r="AC74">
            <v>9124.04257780863</v>
          </cell>
          <cell r="AD74">
            <v>788591</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v>
          </cell>
          <cell r="V75">
            <v>788000</v>
          </cell>
          <cell r="W75" t="str">
            <v>无</v>
          </cell>
          <cell r="X75" t="str">
            <v>无</v>
          </cell>
          <cell r="Z75" t="str">
            <v>无</v>
          </cell>
          <cell r="AA75" t="str">
            <v>无</v>
          </cell>
          <cell r="AB75">
            <v>44844</v>
          </cell>
          <cell r="AC75">
            <v>9657.51358695652</v>
          </cell>
          <cell r="AD75">
            <v>710793</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v>
          </cell>
          <cell r="V76">
            <v>578020</v>
          </cell>
          <cell r="W76" t="str">
            <v>无</v>
          </cell>
          <cell r="X76" t="str">
            <v>无</v>
          </cell>
          <cell r="Z76" t="str">
            <v>无</v>
          </cell>
          <cell r="AA76" t="str">
            <v>无</v>
          </cell>
          <cell r="AB76">
            <v>44674</v>
          </cell>
          <cell r="AC76">
            <v>6754.03532608696</v>
          </cell>
          <cell r="AD76">
            <v>497097</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8184.76544356712</v>
          </cell>
          <cell r="V77">
            <v>704872</v>
          </cell>
          <cell r="W77" t="str">
            <v>无</v>
          </cell>
          <cell r="X77" t="str">
            <v>无</v>
          </cell>
          <cell r="Z77" t="str">
            <v>无</v>
          </cell>
          <cell r="AA77" t="str">
            <v>无</v>
          </cell>
          <cell r="AB77">
            <v>44669</v>
          </cell>
          <cell r="AC77">
            <v>7038.89921040409</v>
          </cell>
          <cell r="AD77">
            <v>606190</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cell r="AC78">
            <v>6725.58843308675</v>
          </cell>
          <cell r="AD78">
            <v>400038</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v>
          </cell>
          <cell r="V79">
            <v>479659</v>
          </cell>
          <cell r="W79" t="str">
            <v>无</v>
          </cell>
          <cell r="X79" t="str">
            <v>无</v>
          </cell>
          <cell r="Z79" t="str">
            <v>无</v>
          </cell>
          <cell r="AA79" t="str">
            <v>无</v>
          </cell>
          <cell r="AB79">
            <v>44630</v>
          </cell>
          <cell r="AC79">
            <v>7980.1445864156</v>
          </cell>
          <cell r="AD79">
            <v>474659</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8460.77750780979</v>
          </cell>
          <cell r="V80">
            <v>731265</v>
          </cell>
          <cell r="W80" t="str">
            <v>无</v>
          </cell>
          <cell r="X80" t="str">
            <v>无</v>
          </cell>
          <cell r="Z80" t="str">
            <v>无</v>
          </cell>
          <cell r="AA80" t="str">
            <v>无</v>
          </cell>
          <cell r="AB80">
            <v>44607</v>
          </cell>
          <cell r="AC80">
            <v>7276.26981372209</v>
          </cell>
          <cell r="AD80">
            <v>628888</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cell r="AC81">
            <v>7300.02314011339</v>
          </cell>
          <cell r="AD81">
            <v>630941</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v>
          </cell>
          <cell r="V82">
            <v>575899</v>
          </cell>
          <cell r="W82" t="str">
            <v>无</v>
          </cell>
          <cell r="X82" t="str">
            <v>无</v>
          </cell>
          <cell r="Z82" t="str">
            <v>无</v>
          </cell>
          <cell r="AA82" t="str">
            <v>无</v>
          </cell>
          <cell r="AB82">
            <v>44739</v>
          </cell>
          <cell r="AC82">
            <v>6657.60869565217</v>
          </cell>
          <cell r="AD82">
            <v>490000</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v>
          </cell>
          <cell r="V83">
            <v>595840</v>
          </cell>
          <cell r="W83" t="str">
            <v>无</v>
          </cell>
          <cell r="X83" t="str">
            <v>无</v>
          </cell>
          <cell r="Z83" t="str">
            <v>无</v>
          </cell>
          <cell r="AA83" t="str">
            <v>无</v>
          </cell>
          <cell r="AB83">
            <v>44749</v>
          </cell>
          <cell r="AC83">
            <v>6565.1222826087</v>
          </cell>
          <cell r="AD83">
            <v>483193</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8145.4017649791</v>
          </cell>
          <cell r="V84">
            <v>701482</v>
          </cell>
          <cell r="W84" t="str">
            <v>无</v>
          </cell>
          <cell r="X84" t="str">
            <v>无</v>
          </cell>
          <cell r="Z84" t="str">
            <v>无</v>
          </cell>
          <cell r="AA84" t="str">
            <v>无</v>
          </cell>
          <cell r="AB84">
            <v>44738</v>
          </cell>
          <cell r="AC84">
            <v>6934.53320947515</v>
          </cell>
          <cell r="AD84">
            <v>597202</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7730.54808338938</v>
          </cell>
          <cell r="V85">
            <v>459813</v>
          </cell>
          <cell r="W85" t="str">
            <v>无</v>
          </cell>
          <cell r="X85" t="str">
            <v>无</v>
          </cell>
          <cell r="Z85" t="str">
            <v>无</v>
          </cell>
          <cell r="AA85" t="str">
            <v>无</v>
          </cell>
          <cell r="AB85">
            <v>44671</v>
          </cell>
          <cell r="AC85">
            <v>6648.26832548756</v>
          </cell>
          <cell r="AD85">
            <v>395439</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7283.1708137189</v>
          </cell>
          <cell r="V86">
            <v>433203</v>
          </cell>
          <cell r="W86" t="str">
            <v>无</v>
          </cell>
          <cell r="X86" t="str">
            <v>无</v>
          </cell>
          <cell r="Z86" t="str">
            <v>无</v>
          </cell>
          <cell r="AA86" t="str">
            <v>无</v>
          </cell>
          <cell r="AB86">
            <v>44630</v>
          </cell>
          <cell r="AC86">
            <v>7199.10894418292</v>
          </cell>
          <cell r="AD86">
            <v>428203</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cell r="AC87">
            <v>6452.47282608696</v>
          </cell>
          <cell r="AD87">
            <v>474902</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7410.13586956522</v>
          </cell>
          <cell r="V88">
            <v>545386</v>
          </cell>
          <cell r="W88" t="str">
            <v>无</v>
          </cell>
          <cell r="X88" t="str">
            <v>无</v>
          </cell>
          <cell r="Z88" t="str">
            <v>无</v>
          </cell>
          <cell r="AA88" t="str">
            <v>无</v>
          </cell>
          <cell r="AB88">
            <v>44923</v>
          </cell>
          <cell r="AC88">
            <v>6400</v>
          </cell>
          <cell r="AD88">
            <v>471040</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v>
          </cell>
          <cell r="V89">
            <v>628135</v>
          </cell>
          <cell r="W89" t="str">
            <v>无</v>
          </cell>
          <cell r="X89" t="str">
            <v>无</v>
          </cell>
          <cell r="Z89" t="str">
            <v>无</v>
          </cell>
          <cell r="AA89" t="str">
            <v>无</v>
          </cell>
          <cell r="AB89">
            <v>44749</v>
          </cell>
          <cell r="AC89">
            <v>5805.85229911751</v>
          </cell>
          <cell r="AD89">
            <v>500000</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8203.56422326833</v>
          </cell>
          <cell r="V90">
            <v>487948</v>
          </cell>
          <cell r="W90" t="str">
            <v>无</v>
          </cell>
          <cell r="X90" t="str">
            <v>无</v>
          </cell>
          <cell r="Z90" t="str">
            <v>无</v>
          </cell>
          <cell r="AA90" t="str">
            <v>无</v>
          </cell>
          <cell r="AB90">
            <v>44688</v>
          </cell>
          <cell r="AC90">
            <v>7055.06052454607</v>
          </cell>
          <cell r="AD90">
            <v>419635</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8144.80497646268</v>
          </cell>
          <cell r="V91">
            <v>484453</v>
          </cell>
          <cell r="W91" t="str">
            <v>无</v>
          </cell>
          <cell r="X91" t="str">
            <v>无</v>
          </cell>
          <cell r="Z91" t="str">
            <v>无</v>
          </cell>
          <cell r="AA91" t="str">
            <v>无</v>
          </cell>
          <cell r="AB91">
            <v>44630</v>
          </cell>
          <cell r="AC91">
            <v>8060.7431069267</v>
          </cell>
          <cell r="AD91">
            <v>479453</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v>
          </cell>
          <cell r="V92">
            <v>720003</v>
          </cell>
          <cell r="W92" t="str">
            <v>无</v>
          </cell>
          <cell r="X92" t="str">
            <v>无</v>
          </cell>
          <cell r="Z92" t="str">
            <v>无</v>
          </cell>
          <cell r="AA92" t="str">
            <v>无</v>
          </cell>
          <cell r="AB92">
            <v>44605</v>
          </cell>
          <cell r="AC92">
            <v>7164.26009487446</v>
          </cell>
          <cell r="AD92">
            <v>619207</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v>
          </cell>
          <cell r="V93">
            <v>730010</v>
          </cell>
          <cell r="W93" t="str">
            <v>无</v>
          </cell>
          <cell r="X93" t="str">
            <v>无</v>
          </cell>
          <cell r="Z93" t="str">
            <v>无</v>
          </cell>
          <cell r="AA93" t="str">
            <v>无</v>
          </cell>
          <cell r="AB93">
            <v>44763</v>
          </cell>
          <cell r="AC93">
            <v>7184.18373250029</v>
          </cell>
          <cell r="AD93">
            <v>620929</v>
          </cell>
        </row>
        <row r="94">
          <cell r="C94" t="str">
            <v>1-1-2105</v>
          </cell>
          <cell r="D94" t="str">
            <v>1</v>
          </cell>
          <cell r="E94">
            <v>1</v>
          </cell>
          <cell r="G94" t="str">
            <v>2105</v>
          </cell>
          <cell r="H94" t="str">
            <v>自销</v>
          </cell>
          <cell r="I94" t="str">
            <v>邓彩霞</v>
          </cell>
          <cell r="J94" t="str">
            <v>已签约</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8529.25271739131</v>
          </cell>
          <cell r="V94">
            <v>627753</v>
          </cell>
          <cell r="W94" t="str">
            <v>无</v>
          </cell>
          <cell r="X94" t="str">
            <v>无</v>
          </cell>
          <cell r="Z94" t="str">
            <v>无</v>
          </cell>
          <cell r="AA94" t="str">
            <v>无</v>
          </cell>
          <cell r="AB94">
            <v>45165</v>
          </cell>
          <cell r="AC94">
            <v>7278.54619565217</v>
          </cell>
          <cell r="AD94">
            <v>535701</v>
          </cell>
        </row>
        <row r="95">
          <cell r="C95" t="str">
            <v>1-1-2106</v>
          </cell>
          <cell r="D95" t="str">
            <v>1</v>
          </cell>
          <cell r="E95">
            <v>1</v>
          </cell>
          <cell r="G95" t="str">
            <v>2106</v>
          </cell>
          <cell r="H95" t="str">
            <v>自销</v>
          </cell>
          <cell r="I95" t="str">
            <v>邓彩霞</v>
          </cell>
          <cell r="J95" t="str">
            <v>已签约</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v>
          </cell>
          <cell r="V95">
            <v>595840</v>
          </cell>
          <cell r="W95" t="str">
            <v>无</v>
          </cell>
          <cell r="X95" t="str">
            <v>无</v>
          </cell>
          <cell r="Z95" t="str">
            <v>无</v>
          </cell>
          <cell r="AA95" t="str">
            <v>无</v>
          </cell>
          <cell r="AB95">
            <v>45165</v>
          </cell>
          <cell r="AC95">
            <v>7135.85597826087</v>
          </cell>
          <cell r="AD95">
            <v>525199</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cell r="AC96">
            <v>7000</v>
          </cell>
          <cell r="AD96">
            <v>602840</v>
          </cell>
        </row>
        <row r="97">
          <cell r="C97" t="str">
            <v>1-1-2201</v>
          </cell>
          <cell r="D97" t="str">
            <v>1</v>
          </cell>
          <cell r="E97">
            <v>1</v>
          </cell>
          <cell r="G97" t="str">
            <v>2201</v>
          </cell>
          <cell r="H97" t="str">
            <v>自销</v>
          </cell>
          <cell r="I97" t="str">
            <v>梁子杰</v>
          </cell>
          <cell r="J97" t="str">
            <v>已签约</v>
          </cell>
          <cell r="K97">
            <v>59.48</v>
          </cell>
          <cell r="L97">
            <v>45.89</v>
          </cell>
          <cell r="M97" t="str">
            <v>暂无</v>
          </cell>
          <cell r="N97" t="str">
            <v>暂无</v>
          </cell>
          <cell r="O97" t="str">
            <v>熊舜</v>
          </cell>
          <cell r="P97" t="str">
            <v>432325197803143708</v>
          </cell>
          <cell r="Q97">
            <v>15915734643</v>
          </cell>
          <cell r="R97" t="str">
            <v>广州市白云区夏良永泰庄件街五巷25号</v>
          </cell>
          <cell r="S97" t="str">
            <v>工抵</v>
          </cell>
          <cell r="T97">
            <v>44912</v>
          </cell>
          <cell r="U97">
            <v>8487.79421654338</v>
          </cell>
          <cell r="V97">
            <v>504854</v>
          </cell>
          <cell r="W97" t="str">
            <v>无</v>
          </cell>
          <cell r="X97" t="str">
            <v>无</v>
          </cell>
          <cell r="Z97" t="str">
            <v>无</v>
          </cell>
          <cell r="AA97" t="str">
            <v>无</v>
          </cell>
          <cell r="AB97">
            <v>44923</v>
          </cell>
          <cell r="AC97">
            <v>6471.66173503699</v>
          </cell>
          <cell r="AD97">
            <v>384934.44</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8144.80497646268</v>
          </cell>
          <cell r="V98">
            <v>484453</v>
          </cell>
          <cell r="W98" t="str">
            <v>无</v>
          </cell>
          <cell r="X98" t="str">
            <v>无</v>
          </cell>
          <cell r="Z98" t="str">
            <v>无</v>
          </cell>
          <cell r="AA98" t="str">
            <v>无</v>
          </cell>
          <cell r="AB98">
            <v>44630</v>
          </cell>
          <cell r="AC98">
            <v>8060.7431069267</v>
          </cell>
          <cell r="AD98">
            <v>479453</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cell r="AC99">
            <v>7164.26009487446</v>
          </cell>
          <cell r="AD99">
            <v>619207</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v>
          </cell>
          <cell r="V100">
            <v>738256</v>
          </cell>
          <cell r="W100" t="str">
            <v>无</v>
          </cell>
          <cell r="X100" t="str">
            <v>无</v>
          </cell>
          <cell r="Z100" t="str">
            <v>无</v>
          </cell>
          <cell r="AA100" t="str">
            <v>无</v>
          </cell>
          <cell r="AB100">
            <v>44811</v>
          </cell>
          <cell r="AC100">
            <v>6512.75020247599</v>
          </cell>
          <cell r="AD100">
            <v>562897</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v>
          </cell>
          <cell r="V101">
            <v>607753</v>
          </cell>
          <cell r="W101" t="str">
            <v>无</v>
          </cell>
          <cell r="X101" t="str">
            <v>无</v>
          </cell>
          <cell r="Z101" t="str">
            <v>无</v>
          </cell>
          <cell r="AA101" t="str">
            <v>无</v>
          </cell>
          <cell r="AB101">
            <v>44794</v>
          </cell>
          <cell r="AC101">
            <v>6696.67119565217</v>
          </cell>
          <cell r="AD101">
            <v>492875</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v>
          </cell>
          <cell r="V102">
            <v>595840</v>
          </cell>
          <cell r="W102" t="str">
            <v>无</v>
          </cell>
          <cell r="X102" t="str">
            <v>无</v>
          </cell>
          <cell r="Z102" t="str">
            <v>无</v>
          </cell>
          <cell r="AA102" t="str">
            <v>无</v>
          </cell>
          <cell r="AB102">
            <v>44755</v>
          </cell>
          <cell r="AC102">
            <v>6565.1222826087</v>
          </cell>
          <cell r="AD102">
            <v>483193</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v>
          </cell>
          <cell r="V103">
            <v>720897</v>
          </cell>
          <cell r="W103" t="str">
            <v>无</v>
          </cell>
          <cell r="X103" t="str">
            <v>无</v>
          </cell>
          <cell r="Z103" t="str">
            <v>无</v>
          </cell>
          <cell r="AA103" t="str">
            <v>无</v>
          </cell>
          <cell r="AB103">
            <v>44743</v>
          </cell>
          <cell r="AC103">
            <v>7122.00418021365</v>
          </cell>
          <cell r="AD103">
            <v>613347</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大客户</v>
          </cell>
          <cell r="T104">
            <v>44932</v>
          </cell>
          <cell r="U104">
            <v>7591.00537995965</v>
          </cell>
          <cell r="V104">
            <v>451513</v>
          </cell>
          <cell r="W104" t="str">
            <v>无</v>
          </cell>
          <cell r="X104" t="str">
            <v>无</v>
          </cell>
          <cell r="Z104" t="str">
            <v>无</v>
          </cell>
          <cell r="AA104" t="str">
            <v>无</v>
          </cell>
          <cell r="AB104" t="str">
            <v/>
          </cell>
          <cell r="AC104">
            <v>8898.11701412239</v>
          </cell>
          <cell r="AD104">
            <v>529260</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A105" t="str">
            <v>无</v>
          </cell>
          <cell r="AB105">
            <v>44630</v>
          </cell>
          <cell r="AC105">
            <v>7900.35305985205</v>
          </cell>
          <cell r="AD105">
            <v>469913</v>
          </cell>
        </row>
        <row r="106">
          <cell r="C106" t="str">
            <v>1-1-2303</v>
          </cell>
          <cell r="D106" t="str">
            <v>1</v>
          </cell>
          <cell r="E106">
            <v>1</v>
          </cell>
          <cell r="G106" t="str">
            <v>2303</v>
          </cell>
          <cell r="H106" t="str">
            <v>品业</v>
          </cell>
          <cell r="I106" t="str">
            <v>抵债第二批</v>
          </cell>
          <cell r="J106" t="str">
            <v>已签约</v>
          </cell>
          <cell r="K106">
            <v>86.43</v>
          </cell>
          <cell r="L106">
            <v>66.68</v>
          </cell>
          <cell r="M106" t="str">
            <v>暂无</v>
          </cell>
          <cell r="N106" t="str">
            <v>暂无</v>
          </cell>
          <cell r="O106" t="str">
            <v>张昊</v>
          </cell>
          <cell r="P106" t="str">
            <v>110108198401292218</v>
          </cell>
          <cell r="Q106">
            <v>18910489937</v>
          </cell>
          <cell r="R106" t="str">
            <v>北京市东城区香河园路 1 号万国城 10 号楼四层</v>
          </cell>
          <cell r="S106" t="str">
            <v>员工抵债</v>
          </cell>
          <cell r="T106">
            <v>45159</v>
          </cell>
          <cell r="U106">
            <v>7714.90223302094</v>
          </cell>
          <cell r="V106">
            <v>666799</v>
          </cell>
          <cell r="W106" t="str">
            <v>无</v>
          </cell>
          <cell r="X106" t="str">
            <v>无</v>
          </cell>
          <cell r="Z106" t="str">
            <v>无</v>
          </cell>
          <cell r="AA106" t="str">
            <v>无</v>
          </cell>
          <cell r="AB106">
            <v>45159</v>
          </cell>
          <cell r="AC106">
            <v>7519.83107717228</v>
          </cell>
          <cell r="AD106">
            <v>649939</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7885.45643873655</v>
          </cell>
          <cell r="V107">
            <v>681540</v>
          </cell>
          <cell r="W107" t="str">
            <v>无</v>
          </cell>
          <cell r="X107" t="str">
            <v>无</v>
          </cell>
          <cell r="Z107" t="str">
            <v>无</v>
          </cell>
          <cell r="AA107" t="str">
            <v>无</v>
          </cell>
          <cell r="AB107">
            <v>44908</v>
          </cell>
          <cell r="AC107">
            <v>6938.3894481083</v>
          </cell>
          <cell r="AD107">
            <v>599685</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v>
          </cell>
          <cell r="V108">
            <v>566474</v>
          </cell>
          <cell r="W108" t="str">
            <v>无</v>
          </cell>
          <cell r="X108" t="str">
            <v>无</v>
          </cell>
          <cell r="Z108" t="str">
            <v>无</v>
          </cell>
          <cell r="AA108" t="str">
            <v>无</v>
          </cell>
          <cell r="AB108">
            <v>44637</v>
          </cell>
          <cell r="AC108">
            <v>6768.99456521739</v>
          </cell>
          <cell r="AD108">
            <v>498198</v>
          </cell>
        </row>
        <row r="109">
          <cell r="C109" t="str">
            <v>1-1-2306</v>
          </cell>
          <cell r="D109" t="str">
            <v>1</v>
          </cell>
          <cell r="E109">
            <v>1</v>
          </cell>
          <cell r="G109" t="str">
            <v>2306</v>
          </cell>
          <cell r="H109" t="str">
            <v>自销</v>
          </cell>
          <cell r="I109" t="str">
            <v>梁子杰</v>
          </cell>
          <cell r="J109" t="str">
            <v>已签约</v>
          </cell>
          <cell r="K109">
            <v>73.6</v>
          </cell>
          <cell r="L109">
            <v>56.78</v>
          </cell>
          <cell r="M109" t="str">
            <v>暂无</v>
          </cell>
          <cell r="N109" t="str">
            <v>暂无</v>
          </cell>
          <cell r="O109" t="str">
            <v>洪珠训</v>
          </cell>
          <cell r="P109" t="str">
            <v>440527197510104645</v>
          </cell>
          <cell r="Q109">
            <v>1382376855</v>
          </cell>
          <cell r="R109" t="str">
            <v>广东省广州市番禺区公园江A栋1033</v>
          </cell>
          <cell r="S109" t="str">
            <v>工抵</v>
          </cell>
          <cell r="T109">
            <v>44804</v>
          </cell>
          <cell r="U109">
            <v>7796.95652173913</v>
          </cell>
          <cell r="V109">
            <v>573856</v>
          </cell>
          <cell r="W109" t="str">
            <v>无</v>
          </cell>
          <cell r="X109" t="str">
            <v>无</v>
          </cell>
          <cell r="Z109" t="str">
            <v>无</v>
          </cell>
          <cell r="AA109" t="str">
            <v>无</v>
          </cell>
          <cell r="AB109">
            <v>45060</v>
          </cell>
          <cell r="AC109">
            <v>6389.0625</v>
          </cell>
          <cell r="AD109">
            <v>470235</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v>
          </cell>
          <cell r="V110">
            <v>657813</v>
          </cell>
          <cell r="X110">
            <v>-86</v>
          </cell>
          <cell r="AB110">
            <v>44741</v>
          </cell>
          <cell r="AC110">
            <v>6502.55457501161</v>
          </cell>
          <cell r="AD110">
            <v>560000</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v>
          </cell>
          <cell r="V111">
            <v>475426</v>
          </cell>
          <cell r="W111" t="str">
            <v>无</v>
          </cell>
          <cell r="X111" t="str">
            <v>无</v>
          </cell>
          <cell r="Z111" t="str">
            <v>无</v>
          </cell>
          <cell r="AA111" t="str">
            <v>无</v>
          </cell>
          <cell r="AB111">
            <v>44629</v>
          </cell>
          <cell r="AC111">
            <v>6874.00806993948</v>
          </cell>
          <cell r="AD111">
            <v>408866</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7534.48217888366</v>
          </cell>
          <cell r="V112">
            <v>448151</v>
          </cell>
          <cell r="W112" t="str">
            <v>无</v>
          </cell>
          <cell r="X112" t="str">
            <v>无</v>
          </cell>
          <cell r="Z112" t="str">
            <v>无</v>
          </cell>
          <cell r="AA112" t="str">
            <v>无</v>
          </cell>
          <cell r="AB112">
            <v>44630</v>
          </cell>
          <cell r="AC112">
            <v>7450.42030934768</v>
          </cell>
          <cell r="AD112">
            <v>443151</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cell r="AC113">
            <v>6470.9128774731</v>
          </cell>
          <cell r="AD113">
            <v>559281</v>
          </cell>
        </row>
        <row r="114">
          <cell r="C114" t="str">
            <v>1-1-304</v>
          </cell>
          <cell r="D114" t="str">
            <v>1</v>
          </cell>
          <cell r="E114">
            <v>1</v>
          </cell>
          <cell r="G114">
            <v>304</v>
          </cell>
          <cell r="H114" t="str">
            <v>品业</v>
          </cell>
          <cell r="I114" t="str">
            <v>范丽娟</v>
          </cell>
          <cell r="J114" t="str">
            <v>已签约</v>
          </cell>
          <cell r="K114">
            <v>86.43</v>
          </cell>
          <cell r="L114">
            <v>66.68</v>
          </cell>
          <cell r="M114" t="str">
            <v>暂无</v>
          </cell>
          <cell r="N114" t="str">
            <v>暂无</v>
          </cell>
          <cell r="O114" t="str">
            <v>古玉华</v>
          </cell>
          <cell r="P114" t="str">
            <v>36242719881216621x</v>
          </cell>
          <cell r="Q114">
            <v>15350358216</v>
          </cell>
          <cell r="R114" t="str">
            <v>广东省广州市黄埔区永和街道永岗村树吓大街10号</v>
          </cell>
          <cell r="S114" t="str">
            <v>自然来访</v>
          </cell>
          <cell r="T114">
            <v>45095</v>
          </cell>
          <cell r="U114">
            <v>7679.45157931274</v>
          </cell>
          <cell r="V114">
            <v>663735</v>
          </cell>
          <cell r="W114" t="str">
            <v>无</v>
          </cell>
          <cell r="X114" t="str">
            <v>无</v>
          </cell>
          <cell r="Z114" t="str">
            <v>无</v>
          </cell>
          <cell r="AA114" t="str">
            <v>无</v>
          </cell>
          <cell r="AB114">
            <v>45098</v>
          </cell>
          <cell r="AC114">
            <v>8133.47217401365</v>
          </cell>
          <cell r="AD114">
            <v>702976</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v>
          </cell>
          <cell r="V115">
            <v>569458</v>
          </cell>
          <cell r="W115" t="str">
            <v>无</v>
          </cell>
          <cell r="X115" t="str">
            <v>无</v>
          </cell>
          <cell r="Z115" t="str">
            <v>无</v>
          </cell>
          <cell r="AA115" t="str">
            <v>无</v>
          </cell>
          <cell r="AB115" t="str">
            <v/>
          </cell>
          <cell r="AC115">
            <v>6223.0027173913</v>
          </cell>
          <cell r="AD115">
            <v>458013</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v>
          </cell>
          <cell r="V116">
            <v>557543</v>
          </cell>
          <cell r="W116" t="str">
            <v>无</v>
          </cell>
          <cell r="X116" t="str">
            <v>无</v>
          </cell>
          <cell r="Z116" t="str">
            <v>无</v>
          </cell>
          <cell r="AA116" t="str">
            <v>无</v>
          </cell>
          <cell r="AB116">
            <v>44834</v>
          </cell>
          <cell r="AC116">
            <v>6142.83967391304</v>
          </cell>
          <cell r="AD116">
            <v>452113</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cell r="AC117">
            <v>7021.94612169066</v>
          </cell>
          <cell r="AD117">
            <v>604730</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v>
          </cell>
          <cell r="V118">
            <v>487079</v>
          </cell>
          <cell r="W118" t="str">
            <v>无</v>
          </cell>
          <cell r="X118" t="str">
            <v>无</v>
          </cell>
          <cell r="Z118" t="str">
            <v>无</v>
          </cell>
          <cell r="AA118" t="str">
            <v>无</v>
          </cell>
          <cell r="AB118">
            <v>44610</v>
          </cell>
          <cell r="AC118">
            <v>7042.50168123739</v>
          </cell>
          <cell r="AD118">
            <v>418888</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7534.48217888366</v>
          </cell>
          <cell r="V119">
            <v>448151</v>
          </cell>
          <cell r="W119" t="str">
            <v>无</v>
          </cell>
          <cell r="X119" t="str">
            <v>无</v>
          </cell>
          <cell r="Z119" t="str">
            <v>无</v>
          </cell>
          <cell r="AA119" t="str">
            <v>无</v>
          </cell>
          <cell r="AB119">
            <v>44630</v>
          </cell>
          <cell r="AC119">
            <v>7450.42030934768</v>
          </cell>
          <cell r="AD119">
            <v>443151</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v>
          </cell>
          <cell r="V120">
            <v>629744</v>
          </cell>
          <cell r="W120" t="str">
            <v>无</v>
          </cell>
          <cell r="X120" t="str">
            <v>无</v>
          </cell>
          <cell r="Z120" t="str">
            <v>无</v>
          </cell>
          <cell r="AA120" t="str">
            <v>无</v>
          </cell>
          <cell r="AB120">
            <v>44854</v>
          </cell>
          <cell r="AC120">
            <v>5829.49207451116</v>
          </cell>
          <cell r="AD120">
            <v>503843</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v>
          </cell>
          <cell r="V121">
            <v>648046</v>
          </cell>
          <cell r="W121" t="str">
            <v>无</v>
          </cell>
          <cell r="X121" t="str">
            <v>无</v>
          </cell>
          <cell r="Z121" t="str">
            <v>无</v>
          </cell>
          <cell r="AA121" t="str">
            <v>无</v>
          </cell>
          <cell r="AB121">
            <v>44765</v>
          </cell>
          <cell r="AC121">
            <v>6074.27976397084</v>
          </cell>
          <cell r="AD121">
            <v>525000</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v>
          </cell>
          <cell r="V122">
            <v>766339</v>
          </cell>
          <cell r="W122" t="str">
            <v>无</v>
          </cell>
          <cell r="X122" t="str">
            <v>无</v>
          </cell>
          <cell r="Z122" t="str">
            <v>无</v>
          </cell>
          <cell r="AA122" t="str">
            <v>无</v>
          </cell>
          <cell r="AB122">
            <v>44433</v>
          </cell>
          <cell r="AC122">
            <v>9226.49456521739</v>
          </cell>
          <cell r="AD122">
            <v>679070</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cell r="AC123">
            <v>6432.33695652174</v>
          </cell>
          <cell r="AD123">
            <v>473420</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7350.88248954947</v>
          </cell>
          <cell r="V124">
            <v>633058</v>
          </cell>
          <cell r="W124" t="str">
            <v>无</v>
          </cell>
          <cell r="X124" t="str">
            <v>无</v>
          </cell>
          <cell r="Z124" t="str">
            <v>无</v>
          </cell>
          <cell r="AA124" t="str">
            <v>无</v>
          </cell>
          <cell r="AB124">
            <v>44667</v>
          </cell>
          <cell r="AC124">
            <v>6321.76033441709</v>
          </cell>
          <cell r="AD124">
            <v>544430</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v>
          </cell>
          <cell r="V125">
            <v>594064</v>
          </cell>
          <cell r="W125" t="str">
            <v>无</v>
          </cell>
          <cell r="X125" t="str">
            <v>无</v>
          </cell>
          <cell r="Z125" t="str">
            <v>无</v>
          </cell>
          <cell r="AA125" t="str">
            <v>无</v>
          </cell>
          <cell r="AB125" t="str">
            <v/>
          </cell>
          <cell r="AC125">
            <v>6148.38601210491</v>
          </cell>
          <cell r="AD125">
            <v>365706</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10162.5420309348</v>
          </cell>
          <cell r="V126">
            <v>604468</v>
          </cell>
          <cell r="W126" t="str">
            <v>无</v>
          </cell>
          <cell r="X126" t="str">
            <v>无</v>
          </cell>
          <cell r="Z126" t="str">
            <v>无</v>
          </cell>
          <cell r="AA126" t="str">
            <v>无</v>
          </cell>
          <cell r="AB126">
            <v>44489</v>
          </cell>
          <cell r="AC126">
            <v>8900</v>
          </cell>
          <cell r="AD126">
            <v>529372</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v>
          </cell>
          <cell r="V127">
            <v>668142</v>
          </cell>
          <cell r="W127" t="str">
            <v>无</v>
          </cell>
          <cell r="X127" t="str">
            <v>无</v>
          </cell>
          <cell r="Z127" t="str">
            <v>无</v>
          </cell>
          <cell r="AA127" t="str">
            <v>无</v>
          </cell>
          <cell r="AB127">
            <v>44746</v>
          </cell>
          <cell r="AC127">
            <v>6579.84496124031</v>
          </cell>
          <cell r="AD127">
            <v>568696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7963.94770334375</v>
          </cell>
          <cell r="V128">
            <v>688324</v>
          </cell>
          <cell r="W128" t="str">
            <v>无</v>
          </cell>
          <cell r="X128" t="str">
            <v>无</v>
          </cell>
          <cell r="Z128" t="str">
            <v>无</v>
          </cell>
          <cell r="AA128" t="str">
            <v>无</v>
          </cell>
          <cell r="AB128">
            <v>44668</v>
          </cell>
          <cell r="AC128">
            <v>6848.99919009603</v>
          </cell>
          <cell r="AD128">
            <v>591959</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v>
          </cell>
          <cell r="V129">
            <v>563951</v>
          </cell>
          <cell r="W129" t="str">
            <v>无</v>
          </cell>
          <cell r="X129" t="str">
            <v>无</v>
          </cell>
          <cell r="Z129" t="str">
            <v>无</v>
          </cell>
          <cell r="AA129" t="str">
            <v>无</v>
          </cell>
          <cell r="AB129">
            <v>44741</v>
          </cell>
          <cell r="AC129">
            <v>6523.45108695652</v>
          </cell>
          <cell r="AD129">
            <v>480126</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9479.26630434783</v>
          </cell>
          <cell r="V130">
            <v>697674</v>
          </cell>
          <cell r="W130" t="str">
            <v>无</v>
          </cell>
          <cell r="X130" t="str">
            <v>无</v>
          </cell>
          <cell r="Z130" t="str">
            <v>无</v>
          </cell>
          <cell r="AA130" t="str">
            <v>无</v>
          </cell>
          <cell r="AB130">
            <v>44620</v>
          </cell>
          <cell r="AC130">
            <v>8152.17391304348</v>
          </cell>
          <cell r="AD130">
            <v>600000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v>
          </cell>
          <cell r="V131">
            <v>683723</v>
          </cell>
          <cell r="W131" t="str">
            <v>无</v>
          </cell>
          <cell r="X131" t="str">
            <v>无</v>
          </cell>
          <cell r="Z131" t="str">
            <v>无</v>
          </cell>
          <cell r="AA131" t="str">
            <v>无</v>
          </cell>
          <cell r="AB131">
            <v>44957</v>
          </cell>
          <cell r="AC131">
            <v>6800</v>
          </cell>
          <cell r="AD131">
            <v>585616</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v>
          </cell>
          <cell r="V132">
            <v>617624</v>
          </cell>
          <cell r="W132" t="str">
            <v>无</v>
          </cell>
          <cell r="X132" t="str">
            <v>无</v>
          </cell>
          <cell r="Z132" t="str">
            <v>无</v>
          </cell>
          <cell r="AA132" t="str">
            <v>无</v>
          </cell>
          <cell r="AB132">
            <v>44455</v>
          </cell>
          <cell r="AC132">
            <v>8887.99596503026</v>
          </cell>
          <cell r="AD132">
            <v>528658</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v>
          </cell>
          <cell r="V133">
            <v>638955</v>
          </cell>
          <cell r="W133" t="str">
            <v>无</v>
          </cell>
          <cell r="X133" t="str">
            <v>无</v>
          </cell>
          <cell r="Z133" t="str">
            <v>无</v>
          </cell>
          <cell r="AA133" t="str">
            <v>无</v>
          </cell>
          <cell r="AB133">
            <v>44405</v>
          </cell>
          <cell r="AC133">
            <v>9131.00201748487</v>
          </cell>
          <cell r="AD133">
            <v>543112</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9146.51162790698</v>
          </cell>
          <cell r="V134">
            <v>790533</v>
          </cell>
          <cell r="W134" t="str">
            <v>无</v>
          </cell>
          <cell r="X134" t="str">
            <v>无</v>
          </cell>
          <cell r="Z134" t="str">
            <v>无</v>
          </cell>
          <cell r="AA134" t="str">
            <v>无</v>
          </cell>
          <cell r="AB134">
            <v>44604</v>
          </cell>
          <cell r="AC134">
            <v>7865.99560337846</v>
          </cell>
          <cell r="AD134">
            <v>679858</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v>
          </cell>
          <cell r="V135">
            <v>773649</v>
          </cell>
          <cell r="W135" t="str">
            <v>无</v>
          </cell>
          <cell r="X135" t="str">
            <v>无</v>
          </cell>
          <cell r="Z135" t="str">
            <v>无</v>
          </cell>
          <cell r="AA135" t="str">
            <v>无</v>
          </cell>
          <cell r="AB135">
            <v>44604</v>
          </cell>
          <cell r="AC135">
            <v>7697.99838019206</v>
          </cell>
          <cell r="AD135">
            <v>665338</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7544.1847826087</v>
          </cell>
          <cell r="V136">
            <v>555252</v>
          </cell>
          <cell r="W136" t="str">
            <v>无</v>
          </cell>
          <cell r="X136" t="str">
            <v>无</v>
          </cell>
          <cell r="Z136" t="str">
            <v>无</v>
          </cell>
          <cell r="AA136" t="str">
            <v>无</v>
          </cell>
          <cell r="AB136">
            <v>44674</v>
          </cell>
          <cell r="AC136">
            <v>6488.0027173913</v>
          </cell>
          <cell r="AD136">
            <v>477517</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10527.5543478261</v>
          </cell>
          <cell r="V137">
            <v>774828</v>
          </cell>
          <cell r="W137" t="str">
            <v>无</v>
          </cell>
          <cell r="X137" t="str">
            <v>无</v>
          </cell>
          <cell r="Z137" t="str">
            <v>无</v>
          </cell>
          <cell r="AA137" t="str">
            <v>无</v>
          </cell>
          <cell r="AB137" t="str">
            <v/>
          </cell>
          <cell r="AC137">
            <v>9001.0597826087</v>
          </cell>
          <cell r="AD137">
            <v>662478</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v>
          </cell>
          <cell r="V138">
            <v>659820</v>
          </cell>
          <cell r="W138" t="str">
            <v>无</v>
          </cell>
          <cell r="X138" t="str">
            <v>无</v>
          </cell>
          <cell r="Z138" t="str">
            <v>无</v>
          </cell>
          <cell r="AA138" t="str">
            <v>无</v>
          </cell>
          <cell r="AB138">
            <v>44670</v>
          </cell>
          <cell r="AC138">
            <v>6589.00371574547</v>
          </cell>
          <cell r="AD138">
            <v>567445</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v>
          </cell>
          <cell r="V139">
            <v>617624</v>
          </cell>
          <cell r="W139" t="str">
            <v>无</v>
          </cell>
          <cell r="X139" t="str">
            <v>无</v>
          </cell>
          <cell r="Z139" t="str">
            <v>无</v>
          </cell>
          <cell r="AA139" t="str">
            <v>无</v>
          </cell>
          <cell r="AB139">
            <v>44493</v>
          </cell>
          <cell r="AC139">
            <v>8887.99596503026</v>
          </cell>
          <cell r="AD139">
            <v>528658</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10162.5420309348</v>
          </cell>
          <cell r="V140">
            <v>604468</v>
          </cell>
          <cell r="W140" t="str">
            <v>无</v>
          </cell>
          <cell r="X140" t="str">
            <v>无</v>
          </cell>
          <cell r="Z140" t="str">
            <v>无</v>
          </cell>
          <cell r="AA140" t="str">
            <v>无</v>
          </cell>
          <cell r="AB140">
            <v>44421</v>
          </cell>
          <cell r="AC140">
            <v>9088.61802286483</v>
          </cell>
          <cell r="AD140">
            <v>540591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v>
          </cell>
          <cell r="V141">
            <v>910058</v>
          </cell>
          <cell r="W141" t="str">
            <v>无</v>
          </cell>
          <cell r="X141" t="str">
            <v>无</v>
          </cell>
          <cell r="Z141" t="str">
            <v>无</v>
          </cell>
          <cell r="AA141" t="str">
            <v>无</v>
          </cell>
          <cell r="AB141">
            <v>44485</v>
          </cell>
          <cell r="AC141">
            <v>9038.23903737128</v>
          </cell>
          <cell r="AD141">
            <v>781175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自然来访</v>
          </cell>
          <cell r="T142">
            <v>44563</v>
          </cell>
          <cell r="U142">
            <v>8191.70426935092</v>
          </cell>
          <cell r="V142">
            <v>708009</v>
          </cell>
          <cell r="W142" t="str">
            <v>无</v>
          </cell>
          <cell r="X142" t="str">
            <v>无</v>
          </cell>
          <cell r="Z142" t="str">
            <v>无</v>
          </cell>
          <cell r="AA142" t="str">
            <v>无</v>
          </cell>
          <cell r="AB142">
            <v>44609</v>
          </cell>
          <cell r="AC142">
            <v>7044.86867985653</v>
          </cell>
          <cell r="AD142">
            <v>608888</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v>
          </cell>
          <cell r="V143">
            <v>572437</v>
          </cell>
          <cell r="X143">
            <v>-74</v>
          </cell>
          <cell r="AB143">
            <v>44685</v>
          </cell>
          <cell r="AC143">
            <v>6688.80434782609</v>
          </cell>
          <cell r="AD143">
            <v>492296</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10494.0489130435</v>
          </cell>
          <cell r="V144">
            <v>772362</v>
          </cell>
          <cell r="W144" t="str">
            <v>无</v>
          </cell>
          <cell r="X144" t="str">
            <v>无</v>
          </cell>
          <cell r="Z144" t="str">
            <v>无</v>
          </cell>
          <cell r="AA144" t="str">
            <v>无</v>
          </cell>
          <cell r="AB144">
            <v>44466</v>
          </cell>
          <cell r="AC144">
            <v>9116.80706521739</v>
          </cell>
          <cell r="AD144">
            <v>670997</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8024.54714352067</v>
          </cell>
          <cell r="V145">
            <v>691074</v>
          </cell>
          <cell r="W145" t="str">
            <v>无</v>
          </cell>
          <cell r="X145" t="str">
            <v>无</v>
          </cell>
          <cell r="Z145" t="str">
            <v>无</v>
          </cell>
          <cell r="AA145" t="str">
            <v>无</v>
          </cell>
          <cell r="AB145">
            <v>44700</v>
          </cell>
          <cell r="AC145">
            <v>6860.98467254993</v>
          </cell>
          <cell r="AD145">
            <v>590868</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11060.0033624748</v>
          </cell>
          <cell r="V146">
            <v>657849</v>
          </cell>
          <cell r="W146" t="str">
            <v>无</v>
          </cell>
          <cell r="X146" t="str">
            <v>无</v>
          </cell>
          <cell r="Z146" t="str">
            <v>无</v>
          </cell>
          <cell r="AA146" t="str">
            <v>无</v>
          </cell>
          <cell r="AB146">
            <v>44335</v>
          </cell>
          <cell r="AC146">
            <v>9548.33557498319</v>
          </cell>
          <cell r="AD146">
            <v>567935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10239.9462004035</v>
          </cell>
          <cell r="V147">
            <v>609072</v>
          </cell>
          <cell r="W147" t="str">
            <v>无</v>
          </cell>
          <cell r="X147" t="str">
            <v>无</v>
          </cell>
          <cell r="Z147" t="str">
            <v>无</v>
          </cell>
          <cell r="AA147" t="str">
            <v>无</v>
          </cell>
          <cell r="AB147">
            <v>44442</v>
          </cell>
          <cell r="AC147">
            <v>9200.99193006053</v>
          </cell>
          <cell r="AD147">
            <v>547275</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v>
          </cell>
          <cell r="V148">
            <v>670051</v>
          </cell>
          <cell r="W148" t="str">
            <v>无</v>
          </cell>
          <cell r="X148" t="str">
            <v>无</v>
          </cell>
          <cell r="Z148" t="str">
            <v>无</v>
          </cell>
          <cell r="AA148" t="str">
            <v>无</v>
          </cell>
          <cell r="AB148">
            <v>44882</v>
          </cell>
          <cell r="AC148">
            <v>7044.86867985653</v>
          </cell>
          <cell r="AD148">
            <v>608888</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v>
          </cell>
          <cell r="V149">
            <v>897632</v>
          </cell>
          <cell r="W149" t="str">
            <v>无</v>
          </cell>
          <cell r="X149" t="str">
            <v>无</v>
          </cell>
          <cell r="Z149" t="str">
            <v>无</v>
          </cell>
          <cell r="AA149" t="str">
            <v>无</v>
          </cell>
          <cell r="AB149">
            <v>44439</v>
          </cell>
          <cell r="AC149">
            <v>8888.00185120907</v>
          </cell>
          <cell r="AD149">
            <v>768190</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7833.72282608696</v>
          </cell>
          <cell r="V150">
            <v>576562</v>
          </cell>
          <cell r="W150" t="str">
            <v>无</v>
          </cell>
          <cell r="X150" t="str">
            <v>无</v>
          </cell>
          <cell r="Z150" t="str">
            <v>无</v>
          </cell>
          <cell r="AA150" t="str">
            <v>无</v>
          </cell>
          <cell r="AB150">
            <v>44669</v>
          </cell>
          <cell r="AC150">
            <v>6737.3777173913</v>
          </cell>
          <cell r="AD150">
            <v>495871</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v>
          </cell>
          <cell r="V151">
            <v>823627</v>
          </cell>
          <cell r="W151" t="str">
            <v>无</v>
          </cell>
          <cell r="X151" t="str">
            <v>无</v>
          </cell>
          <cell r="Z151" t="str">
            <v>无</v>
          </cell>
          <cell r="AA151" t="str">
            <v>无</v>
          </cell>
          <cell r="AB151">
            <v>44352</v>
          </cell>
          <cell r="AC151">
            <v>9563.49184782609</v>
          </cell>
          <cell r="AD151">
            <v>703873</v>
          </cell>
        </row>
        <row r="152">
          <cell r="C152" t="str">
            <v>1-1-807</v>
          </cell>
          <cell r="D152" t="str">
            <v>1</v>
          </cell>
          <cell r="E152">
            <v>1</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7823.22340919647</v>
          </cell>
          <cell r="V152">
            <v>673736</v>
          </cell>
          <cell r="W152" t="str">
            <v>无</v>
          </cell>
          <cell r="X152" t="str">
            <v>无</v>
          </cell>
          <cell r="Z152" t="str">
            <v>无</v>
          </cell>
          <cell r="AA152" t="str">
            <v>无</v>
          </cell>
          <cell r="AB152">
            <v>45033</v>
          </cell>
          <cell r="AC152">
            <v>6668.99674872271</v>
          </cell>
          <cell r="AD152">
            <v>574334</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10461.1129791527</v>
          </cell>
          <cell r="V153">
            <v>622227</v>
          </cell>
          <cell r="W153" t="str">
            <v>无</v>
          </cell>
          <cell r="X153" t="str">
            <v>无</v>
          </cell>
          <cell r="Z153" t="str">
            <v>无</v>
          </cell>
          <cell r="AA153" t="str">
            <v>无</v>
          </cell>
          <cell r="AB153">
            <v>44428</v>
          </cell>
          <cell r="AC153">
            <v>9400.99193006053</v>
          </cell>
          <cell r="AD153">
            <v>559171</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v>
          </cell>
          <cell r="V154">
            <v>630978</v>
          </cell>
          <cell r="W154" t="str">
            <v>无</v>
          </cell>
          <cell r="X154" t="str">
            <v>无</v>
          </cell>
          <cell r="Z154" t="str">
            <v>无</v>
          </cell>
          <cell r="AA154" t="str">
            <v>无</v>
          </cell>
          <cell r="AB154">
            <v>44769</v>
          </cell>
          <cell r="AC154">
            <v>9213.7861466039</v>
          </cell>
          <cell r="AD154">
            <v>548036</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v>
          </cell>
          <cell r="V155">
            <v>719637</v>
          </cell>
          <cell r="W155" t="str">
            <v>无</v>
          </cell>
          <cell r="X155" t="str">
            <v>无</v>
          </cell>
          <cell r="Z155" t="str">
            <v>无</v>
          </cell>
          <cell r="AA155" t="str">
            <v>无</v>
          </cell>
          <cell r="AB155">
            <v>44607</v>
          </cell>
          <cell r="AC155">
            <v>7160.56924678931</v>
          </cell>
          <cell r="AD155">
            <v>618888</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v>
          </cell>
          <cell r="V156">
            <v>897632</v>
          </cell>
          <cell r="W156" t="str">
            <v>无</v>
          </cell>
          <cell r="X156" t="str">
            <v>无</v>
          </cell>
          <cell r="Z156" t="str">
            <v>无</v>
          </cell>
          <cell r="AA156" t="str">
            <v>无</v>
          </cell>
          <cell r="AB156">
            <v>44439</v>
          </cell>
          <cell r="AC156">
            <v>8888.00185120907</v>
          </cell>
          <cell r="AD156">
            <v>768190</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v>
          </cell>
          <cell r="V157">
            <v>579963</v>
          </cell>
          <cell r="W157" t="str">
            <v>无</v>
          </cell>
          <cell r="X157" t="str">
            <v>无</v>
          </cell>
          <cell r="Z157" t="str">
            <v>无</v>
          </cell>
          <cell r="AA157" t="str">
            <v>无</v>
          </cell>
          <cell r="AB157">
            <v>44741</v>
          </cell>
          <cell r="AC157">
            <v>6718.3152173913</v>
          </cell>
          <cell r="AD157">
            <v>494468</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v>
          </cell>
          <cell r="V158">
            <v>823627</v>
          </cell>
          <cell r="W158" t="str">
            <v>无</v>
          </cell>
          <cell r="X158" t="str">
            <v>无</v>
          </cell>
          <cell r="Z158" t="str">
            <v>无</v>
          </cell>
          <cell r="AA158" t="str">
            <v>无</v>
          </cell>
          <cell r="AB158">
            <v>44341</v>
          </cell>
          <cell r="AC158">
            <v>9563.49184782609</v>
          </cell>
          <cell r="AD158">
            <v>703873</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v>
          </cell>
          <cell r="V159">
            <v>654419</v>
          </cell>
          <cell r="W159" t="str">
            <v>无</v>
          </cell>
          <cell r="X159" t="str">
            <v>无</v>
          </cell>
          <cell r="Z159" t="str">
            <v>无</v>
          </cell>
          <cell r="AA159" t="str">
            <v>无</v>
          </cell>
          <cell r="AB159">
            <v>44630</v>
          </cell>
          <cell r="AC159">
            <v>6535.06734788667</v>
          </cell>
          <cell r="AD159">
            <v>562800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10391.7607413648</v>
          </cell>
          <cell r="V160">
            <v>616751</v>
          </cell>
          <cell r="W160" t="str">
            <v>无</v>
          </cell>
          <cell r="X160" t="str">
            <v>无</v>
          </cell>
          <cell r="Z160" t="str">
            <v>无</v>
          </cell>
          <cell r="AA160" t="str">
            <v>无</v>
          </cell>
          <cell r="AB160">
            <v>44315</v>
          </cell>
          <cell r="AC160">
            <v>8929.28390901432</v>
          </cell>
          <cell r="AD160">
            <v>529953</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v>
          </cell>
          <cell r="V161">
            <v>603525</v>
          </cell>
          <cell r="W161" t="str">
            <v>无</v>
          </cell>
          <cell r="X161" t="str">
            <v>无</v>
          </cell>
          <cell r="Z161" t="str">
            <v>无</v>
          </cell>
          <cell r="AA161" t="str">
            <v>无</v>
          </cell>
          <cell r="AB161">
            <v>44457</v>
          </cell>
          <cell r="AC161">
            <v>9191.87868576243</v>
          </cell>
          <cell r="AD161">
            <v>545538</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v>
          </cell>
          <cell r="V162">
            <v>917846</v>
          </cell>
          <cell r="W162" t="str">
            <v>无</v>
          </cell>
          <cell r="X162" t="str">
            <v>无</v>
          </cell>
          <cell r="Z162" t="str">
            <v>无</v>
          </cell>
          <cell r="AA162" t="str">
            <v>无</v>
          </cell>
          <cell r="AB162">
            <v>44792</v>
          </cell>
          <cell r="AC162">
            <v>9433.88611852024</v>
          </cell>
          <cell r="AD162">
            <v>813484</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10838.1189841123</v>
          </cell>
          <cell r="V163">
            <v>934571</v>
          </cell>
          <cell r="W163" t="str">
            <v>无</v>
          </cell>
          <cell r="X163" t="str">
            <v>无</v>
          </cell>
          <cell r="Z163" t="str">
            <v>无</v>
          </cell>
          <cell r="AA163" t="str">
            <v>无</v>
          </cell>
          <cell r="AB163">
            <v>44314</v>
          </cell>
          <cell r="AC163">
            <v>9796.14983184506</v>
          </cell>
          <cell r="AD163">
            <v>844722</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10280.0081710473</v>
          </cell>
          <cell r="V164">
            <v>754861</v>
          </cell>
          <cell r="W164" t="str">
            <v>无</v>
          </cell>
          <cell r="X164" t="str">
            <v>无</v>
          </cell>
          <cell r="Z164" t="str">
            <v>无</v>
          </cell>
          <cell r="AA164" t="str">
            <v>无</v>
          </cell>
          <cell r="AB164">
            <v>44480</v>
          </cell>
          <cell r="AC164">
            <v>9013.82268827455</v>
          </cell>
          <cell r="AD164">
            <v>661885</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10168.5959417132</v>
          </cell>
          <cell r="V165">
            <v>746680</v>
          </cell>
          <cell r="W165" t="str">
            <v>无</v>
          </cell>
          <cell r="X165" t="str">
            <v>无</v>
          </cell>
          <cell r="Z165" t="str">
            <v>无</v>
          </cell>
          <cell r="AA165" t="str">
            <v>无</v>
          </cell>
          <cell r="AB165">
            <v>44366</v>
          </cell>
          <cell r="AC165">
            <v>9191.88342639248</v>
          </cell>
          <cell r="AD165">
            <v>674960</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8400.88454376164</v>
          </cell>
          <cell r="V166">
            <v>721804</v>
          </cell>
          <cell r="W166" t="str">
            <v>无</v>
          </cell>
          <cell r="X166" t="str">
            <v>无</v>
          </cell>
          <cell r="Z166" t="str">
            <v>无</v>
          </cell>
          <cell r="AA166" t="str">
            <v>无</v>
          </cell>
          <cell r="AB166">
            <v>44767</v>
          </cell>
          <cell r="AC166">
            <v>7181.59916201117</v>
          </cell>
          <cell r="AD166">
            <v>617043</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v>
          </cell>
          <cell r="V167">
            <v>563849</v>
          </cell>
          <cell r="W167" t="str">
            <v>无</v>
          </cell>
          <cell r="X167" t="str">
            <v>无</v>
          </cell>
          <cell r="Z167" t="str">
            <v>无</v>
          </cell>
          <cell r="AA167" t="str">
            <v>无</v>
          </cell>
          <cell r="AB167">
            <v>44314</v>
          </cell>
          <cell r="AC167">
            <v>8415.8550968829</v>
          </cell>
          <cell r="AD167">
            <v>499481</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T168">
            <v>44297</v>
          </cell>
          <cell r="U168">
            <v>9277.57371524853</v>
          </cell>
          <cell r="V168">
            <v>550624</v>
          </cell>
          <cell r="W168" t="str">
            <v>无</v>
          </cell>
          <cell r="X168" t="str">
            <v>无</v>
          </cell>
          <cell r="Z168" t="str">
            <v>无</v>
          </cell>
          <cell r="AA168" t="str">
            <v>无</v>
          </cell>
          <cell r="AB168" t="str">
            <v/>
          </cell>
          <cell r="AC168">
            <v>8386.20050547599</v>
          </cell>
          <cell r="AD168">
            <v>497721</v>
          </cell>
        </row>
        <row r="169">
          <cell r="C169" t="str">
            <v>2-1-103</v>
          </cell>
          <cell r="D169" t="str">
            <v>2</v>
          </cell>
          <cell r="E169">
            <v>1</v>
          </cell>
          <cell r="G169">
            <v>103</v>
          </cell>
          <cell r="H169" t="str">
            <v>品业</v>
          </cell>
          <cell r="I169" t="str">
            <v>抵债第一批</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A169" t="str">
            <v>无</v>
          </cell>
          <cell r="AB169">
            <v>45016</v>
          </cell>
          <cell r="AC169">
            <v>7235.79960570567</v>
          </cell>
          <cell r="AD169">
            <v>623943</v>
          </cell>
        </row>
        <row r="170">
          <cell r="C170" t="str">
            <v>2-1-104</v>
          </cell>
          <cell r="D170" t="str">
            <v>2</v>
          </cell>
          <cell r="E170">
            <v>1</v>
          </cell>
          <cell r="G170">
            <v>104</v>
          </cell>
          <cell r="H170" t="str">
            <v>品业</v>
          </cell>
          <cell r="I170" t="str">
            <v>抵债第一批</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A170" t="str">
            <v>无</v>
          </cell>
          <cell r="AB170">
            <v>45016</v>
          </cell>
          <cell r="AC170">
            <v>7243.78986431636</v>
          </cell>
          <cell r="AD170">
            <v>624632</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9333.88035381751</v>
          </cell>
          <cell r="V171">
            <v>801967</v>
          </cell>
          <cell r="W171" t="str">
            <v>无</v>
          </cell>
          <cell r="X171" t="str">
            <v>无</v>
          </cell>
          <cell r="Z171" t="str">
            <v>无</v>
          </cell>
          <cell r="AA171" t="str">
            <v>无</v>
          </cell>
          <cell r="AB171">
            <v>44367</v>
          </cell>
          <cell r="AC171">
            <v>8436.55726256983</v>
          </cell>
          <cell r="AD171">
            <v>724869</v>
          </cell>
        </row>
        <row r="172">
          <cell r="C172" t="str">
            <v>2-1-1101</v>
          </cell>
          <cell r="D172" t="str">
            <v>2</v>
          </cell>
          <cell r="E172">
            <v>1</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v>
          </cell>
          <cell r="V172">
            <v>623364</v>
          </cell>
          <cell r="W172" t="str">
            <v>无</v>
          </cell>
          <cell r="X172" t="str">
            <v>无</v>
          </cell>
          <cell r="Z172" t="str">
            <v>无</v>
          </cell>
          <cell r="AA172" t="str">
            <v>无</v>
          </cell>
          <cell r="AB172">
            <v>45045</v>
          </cell>
          <cell r="AC172">
            <v>8289.99157540017</v>
          </cell>
          <cell r="AD172">
            <v>492011</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10280.3369839933</v>
          </cell>
          <cell r="V173">
            <v>610138</v>
          </cell>
          <cell r="W173" t="str">
            <v>无</v>
          </cell>
          <cell r="X173" t="str">
            <v>无</v>
          </cell>
          <cell r="Z173" t="str">
            <v>无</v>
          </cell>
          <cell r="AA173" t="str">
            <v>无</v>
          </cell>
          <cell r="AB173">
            <v>44457</v>
          </cell>
          <cell r="AC173">
            <v>9578.02864363943</v>
          </cell>
          <cell r="AD173">
            <v>568456</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v>
          </cell>
          <cell r="V174">
            <v>937454</v>
          </cell>
          <cell r="W174" t="str">
            <v>无</v>
          </cell>
          <cell r="X174" t="str">
            <v>无</v>
          </cell>
          <cell r="Z174" t="str">
            <v>无</v>
          </cell>
          <cell r="AA174" t="str">
            <v>无</v>
          </cell>
          <cell r="AB174">
            <v>44304</v>
          </cell>
          <cell r="AC174">
            <v>9925.61753450075</v>
          </cell>
          <cell r="AD174">
            <v>855886</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v>
          </cell>
          <cell r="V175">
            <v>944180</v>
          </cell>
          <cell r="X175">
            <v>-86</v>
          </cell>
          <cell r="AB175">
            <v>44536</v>
          </cell>
          <cell r="AC175">
            <v>9599.95361243187</v>
          </cell>
          <cell r="AD175">
            <v>827804</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v>
          </cell>
          <cell r="V176">
            <v>763043</v>
          </cell>
          <cell r="W176" t="str">
            <v>无</v>
          </cell>
          <cell r="X176" t="str">
            <v>无</v>
          </cell>
          <cell r="Z176" t="str">
            <v>无</v>
          </cell>
          <cell r="AA176" t="str">
            <v>无</v>
          </cell>
          <cell r="AB176">
            <v>44306</v>
          </cell>
          <cell r="AC176">
            <v>9205.44736483726</v>
          </cell>
          <cell r="AD176">
            <v>675956</v>
          </cell>
        </row>
        <row r="177">
          <cell r="C177" t="str">
            <v>2-1-1106</v>
          </cell>
          <cell r="D177" t="str">
            <v>2</v>
          </cell>
          <cell r="E177">
            <v>1</v>
          </cell>
          <cell r="G177" t="str">
            <v>1106</v>
          </cell>
          <cell r="H177" t="str">
            <v>品业</v>
          </cell>
          <cell r="I177" t="str">
            <v>张燕秋</v>
          </cell>
          <cell r="J177" t="str">
            <v>已签约</v>
          </cell>
          <cell r="K177">
            <v>73.43</v>
          </cell>
          <cell r="L177">
            <v>56.78</v>
          </cell>
          <cell r="M177" t="str">
            <v>暂无</v>
          </cell>
          <cell r="N177" t="str">
            <v>暂无</v>
          </cell>
          <cell r="O177" t="str">
            <v>符娟</v>
          </cell>
          <cell r="P177" t="str">
            <v>431022198912031367</v>
          </cell>
          <cell r="Q177" t="str">
            <v>13825085685、13556013090</v>
          </cell>
          <cell r="R177" t="str">
            <v>广东省广州市白云区太和镇龙河西路北四巷五号</v>
          </cell>
          <cell r="S177" t="str">
            <v>中介-兆丰</v>
          </cell>
          <cell r="T177">
            <v>45094</v>
          </cell>
          <cell r="U177">
            <v>10280.0081710473</v>
          </cell>
          <cell r="V177">
            <v>754861</v>
          </cell>
          <cell r="W177" t="str">
            <v>无</v>
          </cell>
          <cell r="X177" t="str">
            <v>无</v>
          </cell>
          <cell r="Z177" t="str">
            <v>无</v>
          </cell>
          <cell r="AA177" t="str">
            <v>无</v>
          </cell>
          <cell r="AB177">
            <v>45107</v>
          </cell>
          <cell r="AC177">
            <v>9201.71591992374</v>
          </cell>
          <cell r="AD177">
            <v>675682</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v>
          </cell>
          <cell r="V178">
            <v>849836</v>
          </cell>
          <cell r="W178" t="str">
            <v>无</v>
          </cell>
          <cell r="X178" t="str">
            <v>无</v>
          </cell>
          <cell r="Z178" t="str">
            <v>无</v>
          </cell>
          <cell r="AA178" t="str">
            <v>无</v>
          </cell>
          <cell r="AB178">
            <v>44325</v>
          </cell>
          <cell r="AC178">
            <v>9141.5386405959</v>
          </cell>
          <cell r="AD178">
            <v>785441</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v>
          </cell>
          <cell r="V179">
            <v>623364</v>
          </cell>
          <cell r="W179" t="str">
            <v>无</v>
          </cell>
          <cell r="X179" t="str">
            <v>无</v>
          </cell>
          <cell r="Z179" t="str">
            <v>无</v>
          </cell>
          <cell r="AA179" t="str">
            <v>无</v>
          </cell>
          <cell r="AB179">
            <v>44452</v>
          </cell>
          <cell r="AC179">
            <v>9209.19966301601</v>
          </cell>
          <cell r="AD179">
            <v>546566</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7654.55770850885</v>
          </cell>
          <cell r="V180">
            <v>454298</v>
          </cell>
          <cell r="W180" t="str">
            <v>无</v>
          </cell>
          <cell r="X180" t="str">
            <v>无</v>
          </cell>
          <cell r="Z180" t="str">
            <v>无</v>
          </cell>
          <cell r="AA180" t="str">
            <v>无</v>
          </cell>
          <cell r="AB180">
            <v>44701</v>
          </cell>
          <cell r="AC180">
            <v>6582.9149115417</v>
          </cell>
          <cell r="AD180">
            <v>390696</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v>
          </cell>
          <cell r="V181">
            <v>937454</v>
          </cell>
          <cell r="W181" t="str">
            <v>无</v>
          </cell>
          <cell r="X181" t="str">
            <v>无</v>
          </cell>
          <cell r="Z181" t="str">
            <v>无</v>
          </cell>
          <cell r="AA181" t="str">
            <v>无</v>
          </cell>
          <cell r="AB181">
            <v>44312</v>
          </cell>
          <cell r="AC181">
            <v>9925.61753450075</v>
          </cell>
          <cell r="AD181">
            <v>855886</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v>
          </cell>
          <cell r="V182">
            <v>944180</v>
          </cell>
          <cell r="W182" t="str">
            <v>无</v>
          </cell>
          <cell r="X182" t="str">
            <v>无</v>
          </cell>
          <cell r="Z182" t="str">
            <v>无</v>
          </cell>
          <cell r="AA182" t="str">
            <v>无</v>
          </cell>
          <cell r="AB182">
            <v>44303</v>
          </cell>
          <cell r="AC182">
            <v>9698.93308593297</v>
          </cell>
          <cell r="AD182">
            <v>836339</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v>
          </cell>
          <cell r="V183">
            <v>581593</v>
          </cell>
          <cell r="W183" t="str">
            <v>无</v>
          </cell>
          <cell r="X183" t="str">
            <v>无</v>
          </cell>
          <cell r="Z183" t="str">
            <v>无</v>
          </cell>
          <cell r="AA183" t="str">
            <v>无</v>
          </cell>
          <cell r="AB183">
            <v>44975</v>
          </cell>
          <cell r="AC183">
            <v>6790.07217758409</v>
          </cell>
          <cell r="AD183">
            <v>498595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10280.0081710473</v>
          </cell>
          <cell r="V184">
            <v>754861</v>
          </cell>
          <cell r="W184" t="str">
            <v>无</v>
          </cell>
          <cell r="X184" t="str">
            <v>无</v>
          </cell>
          <cell r="Z184" t="str">
            <v>无</v>
          </cell>
          <cell r="AA184" t="str">
            <v>无</v>
          </cell>
          <cell r="AB184">
            <v>44338</v>
          </cell>
          <cell r="AC184">
            <v>9107.84420536565</v>
          </cell>
          <cell r="AD184">
            <v>668789</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10113.8617318436</v>
          </cell>
          <cell r="V185">
            <v>868983</v>
          </cell>
          <cell r="W185" t="str">
            <v>无</v>
          </cell>
          <cell r="X185" t="str">
            <v>无</v>
          </cell>
          <cell r="Z185" t="str">
            <v>无</v>
          </cell>
          <cell r="AA185" t="str">
            <v>无</v>
          </cell>
          <cell r="AB185">
            <v>44316</v>
          </cell>
          <cell r="AC185">
            <v>9141.5386405959</v>
          </cell>
          <cell r="AD185">
            <v>785441</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v>
          </cell>
          <cell r="V186">
            <v>623364</v>
          </cell>
          <cell r="W186" t="str">
            <v>无</v>
          </cell>
          <cell r="X186" t="str">
            <v>无</v>
          </cell>
          <cell r="Z186" t="str">
            <v>无</v>
          </cell>
          <cell r="AA186" t="str">
            <v>无</v>
          </cell>
          <cell r="AB186">
            <v>44377</v>
          </cell>
          <cell r="AC186">
            <v>9304.1449031171</v>
          </cell>
          <cell r="AD186">
            <v>552201</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10280.3369839933</v>
          </cell>
          <cell r="V187">
            <v>610138</v>
          </cell>
          <cell r="W187" t="str">
            <v>无</v>
          </cell>
          <cell r="X187" t="str">
            <v>无</v>
          </cell>
          <cell r="Z187" t="str">
            <v>无</v>
          </cell>
          <cell r="AA187" t="str">
            <v>无</v>
          </cell>
          <cell r="AB187">
            <v>44310</v>
          </cell>
          <cell r="AC187">
            <v>8833.54675652907</v>
          </cell>
          <cell r="AD187">
            <v>524271</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v>
          </cell>
          <cell r="V188">
            <v>937454</v>
          </cell>
          <cell r="W188" t="str">
            <v>无</v>
          </cell>
          <cell r="X188" t="str">
            <v>无</v>
          </cell>
          <cell r="Z188" t="str">
            <v>无</v>
          </cell>
          <cell r="AA188" t="str">
            <v>无</v>
          </cell>
          <cell r="AB188">
            <v>44400</v>
          </cell>
          <cell r="AC188">
            <v>9826.35973559086</v>
          </cell>
          <cell r="AD188">
            <v>847327</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v>
          </cell>
          <cell r="V189">
            <v>944180</v>
          </cell>
          <cell r="W189" t="str">
            <v>无</v>
          </cell>
          <cell r="X189" t="str">
            <v>无</v>
          </cell>
          <cell r="Z189" t="str">
            <v>无</v>
          </cell>
          <cell r="AA189" t="str">
            <v>无</v>
          </cell>
          <cell r="AB189">
            <v>44373</v>
          </cell>
          <cell r="AC189">
            <v>9896.86883915111</v>
          </cell>
          <cell r="AD189">
            <v>853407</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T190">
            <v>44297</v>
          </cell>
          <cell r="U190">
            <v>10391.4340187934</v>
          </cell>
          <cell r="V190">
            <v>763043</v>
          </cell>
          <cell r="W190" t="str">
            <v>无</v>
          </cell>
          <cell r="X190" t="str">
            <v>无</v>
          </cell>
          <cell r="Z190" t="str">
            <v>无</v>
          </cell>
          <cell r="AA190" t="str">
            <v>无</v>
          </cell>
          <cell r="AB190" t="str">
            <v/>
          </cell>
          <cell r="AC190">
            <v>8929.27958600027</v>
          </cell>
          <cell r="AD190">
            <v>655677</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T191">
            <v>44297</v>
          </cell>
          <cell r="U191">
            <v>10280.0081710473</v>
          </cell>
          <cell r="V191">
            <v>754861</v>
          </cell>
          <cell r="W191" t="str">
            <v>无</v>
          </cell>
          <cell r="X191" t="str">
            <v>无</v>
          </cell>
          <cell r="Z191" t="str">
            <v>无</v>
          </cell>
          <cell r="AA191" t="str">
            <v>无</v>
          </cell>
          <cell r="AB191" t="str">
            <v/>
          </cell>
          <cell r="AC191">
            <v>9013.82268827455</v>
          </cell>
          <cell r="AD191">
            <v>661885</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10113.8617318436</v>
          </cell>
          <cell r="V192">
            <v>868983</v>
          </cell>
          <cell r="W192" t="str">
            <v>无</v>
          </cell>
          <cell r="X192" t="str">
            <v>无</v>
          </cell>
          <cell r="Z192" t="str">
            <v>无</v>
          </cell>
          <cell r="AA192" t="str">
            <v>无</v>
          </cell>
          <cell r="AB192">
            <v>44428</v>
          </cell>
          <cell r="AC192">
            <v>8867.28351955307</v>
          </cell>
          <cell r="AD192">
            <v>761877</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v>
          </cell>
          <cell r="V193">
            <v>459221</v>
          </cell>
          <cell r="W193" t="str">
            <v>无</v>
          </cell>
          <cell r="X193" t="str">
            <v>无</v>
          </cell>
          <cell r="Z193" t="str">
            <v>无</v>
          </cell>
          <cell r="AA193" t="str">
            <v>无</v>
          </cell>
          <cell r="AB193">
            <v>44667</v>
          </cell>
          <cell r="AC193">
            <v>6654.25442291491</v>
          </cell>
          <cell r="AD193">
            <v>394930</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v>
          </cell>
          <cell r="V194">
            <v>603525</v>
          </cell>
          <cell r="W194" t="str">
            <v>无</v>
          </cell>
          <cell r="X194" t="str">
            <v>无</v>
          </cell>
          <cell r="Z194" t="str">
            <v>无</v>
          </cell>
          <cell r="AA194" t="str">
            <v>无</v>
          </cell>
          <cell r="AB194">
            <v>44367</v>
          </cell>
          <cell r="AC194">
            <v>9191.87868576243</v>
          </cell>
          <cell r="AD194">
            <v>545538</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cell r="AC195">
            <v>7030.30267888206</v>
          </cell>
          <cell r="AD195">
            <v>606223</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cell r="AC196">
            <v>7081.25942247478</v>
          </cell>
          <cell r="AD196">
            <v>610617</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10280.0081710473</v>
          </cell>
          <cell r="V197">
            <v>754861</v>
          </cell>
          <cell r="W197" t="str">
            <v>无</v>
          </cell>
          <cell r="X197" t="str">
            <v>无</v>
          </cell>
          <cell r="Z197" t="str">
            <v>无</v>
          </cell>
          <cell r="AA197" t="str">
            <v>无</v>
          </cell>
          <cell r="AB197">
            <v>44307</v>
          </cell>
          <cell r="AC197">
            <v>9386.46329837941</v>
          </cell>
          <cell r="AD197">
            <v>689248</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Q198" t="str">
            <v>18312060808</v>
          </cell>
          <cell r="R198" t="str">
            <v>广东省广州市花都区新华镇望岗路祈福天龙苑5栋1408房</v>
          </cell>
          <cell r="T198">
            <v>44301</v>
          </cell>
          <cell r="U198">
            <v>10168.5959417132</v>
          </cell>
          <cell r="V198">
            <v>746680</v>
          </cell>
          <cell r="W198" t="str">
            <v>无</v>
          </cell>
          <cell r="X198" t="str">
            <v>无</v>
          </cell>
          <cell r="Z198" t="str">
            <v>无</v>
          </cell>
          <cell r="AA198" t="str">
            <v>无</v>
          </cell>
          <cell r="AB198">
            <v>44365</v>
          </cell>
          <cell r="AC198">
            <v>9191.88342639248</v>
          </cell>
          <cell r="AD198">
            <v>674960</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v>
          </cell>
          <cell r="V199">
            <v>878557</v>
          </cell>
          <cell r="W199" t="str">
            <v>无</v>
          </cell>
          <cell r="X199" t="str">
            <v>无</v>
          </cell>
          <cell r="Z199" t="str">
            <v>无</v>
          </cell>
          <cell r="AA199" t="str">
            <v>无</v>
          </cell>
          <cell r="AB199">
            <v>44455</v>
          </cell>
          <cell r="AC199">
            <v>8769.59962756052</v>
          </cell>
          <cell r="AD199">
            <v>753484</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T200">
            <v>44297</v>
          </cell>
          <cell r="U200">
            <v>10614.6082561078</v>
          </cell>
          <cell r="V200">
            <v>629977</v>
          </cell>
          <cell r="W200" t="str">
            <v>无</v>
          </cell>
          <cell r="X200" t="str">
            <v>无</v>
          </cell>
          <cell r="Z200" t="str">
            <v>无</v>
          </cell>
          <cell r="AA200" t="str">
            <v>无</v>
          </cell>
          <cell r="AB200" t="str">
            <v/>
          </cell>
          <cell r="AC200">
            <v>9402.83066554339</v>
          </cell>
          <cell r="AD200">
            <v>558058</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10391.7607413648</v>
          </cell>
          <cell r="V201">
            <v>616751</v>
          </cell>
          <cell r="W201" t="str">
            <v>无</v>
          </cell>
          <cell r="X201" t="str">
            <v>无</v>
          </cell>
          <cell r="Z201" t="str">
            <v>无</v>
          </cell>
          <cell r="AA201" t="str">
            <v>无</v>
          </cell>
          <cell r="AB201">
            <v>44457</v>
          </cell>
          <cell r="AC201">
            <v>9584.02695871946</v>
          </cell>
          <cell r="AD201">
            <v>568812</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T202">
            <v>44297</v>
          </cell>
          <cell r="U202">
            <v>10635.0690015076</v>
          </cell>
          <cell r="V202">
            <v>917062</v>
          </cell>
          <cell r="W202" t="str">
            <v>无</v>
          </cell>
          <cell r="X202" t="str">
            <v>无</v>
          </cell>
          <cell r="Z202" t="str">
            <v>无</v>
          </cell>
          <cell r="AA202" t="str">
            <v>无</v>
          </cell>
          <cell r="AB202" t="str">
            <v/>
          </cell>
          <cell r="AC202">
            <v>9728.52835440102</v>
          </cell>
          <cell r="AD202">
            <v>838891</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T203">
            <v>44297</v>
          </cell>
          <cell r="U203">
            <v>10620.2945610576</v>
          </cell>
          <cell r="V203">
            <v>915788</v>
          </cell>
          <cell r="W203" t="str">
            <v>无</v>
          </cell>
          <cell r="X203" t="str">
            <v>无</v>
          </cell>
          <cell r="Z203" t="str">
            <v>无</v>
          </cell>
          <cell r="AA203" t="str">
            <v>无</v>
          </cell>
          <cell r="AB203" t="str">
            <v/>
          </cell>
          <cell r="AC203">
            <v>9797.62263713325</v>
          </cell>
          <cell r="AD203">
            <v>844849</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10502.8462481275</v>
          </cell>
          <cell r="V204">
            <v>771224</v>
          </cell>
          <cell r="W204" t="str">
            <v>无</v>
          </cell>
          <cell r="X204" t="str">
            <v>无</v>
          </cell>
          <cell r="Z204" t="str">
            <v>无</v>
          </cell>
          <cell r="AA204" t="str">
            <v>无</v>
          </cell>
          <cell r="AB204">
            <v>44299</v>
          </cell>
          <cell r="AC204">
            <v>9025.01702301512</v>
          </cell>
          <cell r="AD204">
            <v>662707</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v>
          </cell>
          <cell r="V205">
            <v>763043</v>
          </cell>
          <cell r="W205" t="str">
            <v>无</v>
          </cell>
          <cell r="X205" t="str">
            <v>无</v>
          </cell>
          <cell r="Z205" t="str">
            <v>无</v>
          </cell>
          <cell r="AA205" t="str">
            <v>无</v>
          </cell>
          <cell r="AB205">
            <v>44500</v>
          </cell>
          <cell r="AC205">
            <v>9585.01974669754</v>
          </cell>
          <cell r="AD205">
            <v>703828</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v>
          </cell>
          <cell r="V206">
            <v>859410</v>
          </cell>
          <cell r="W206" t="str">
            <v>无</v>
          </cell>
          <cell r="X206" t="str">
            <v>无</v>
          </cell>
          <cell r="Z206" t="str">
            <v>无</v>
          </cell>
          <cell r="AA206" t="str">
            <v>无</v>
          </cell>
          <cell r="AB206">
            <v>44551</v>
          </cell>
          <cell r="AC206">
            <v>9242.24860335195</v>
          </cell>
          <cell r="AD206">
            <v>794094</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v>
          </cell>
          <cell r="V207">
            <v>480153</v>
          </cell>
          <cell r="W207" t="str">
            <v>无</v>
          </cell>
          <cell r="X207" t="str">
            <v>无</v>
          </cell>
          <cell r="Z207" t="str">
            <v>无</v>
          </cell>
          <cell r="AA207" t="str">
            <v>无</v>
          </cell>
          <cell r="AB207">
            <v>44824</v>
          </cell>
          <cell r="AC207">
            <v>6935.65290648694</v>
          </cell>
          <cell r="AD207">
            <v>411631</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10391.7607413648</v>
          </cell>
          <cell r="V208">
            <v>616751</v>
          </cell>
          <cell r="W208" t="str">
            <v>无</v>
          </cell>
          <cell r="X208" t="str">
            <v>无</v>
          </cell>
          <cell r="Z208" t="str">
            <v>无</v>
          </cell>
          <cell r="AA208" t="str">
            <v>无</v>
          </cell>
          <cell r="AB208">
            <v>44310</v>
          </cell>
          <cell r="AC208">
            <v>9393.31086773378</v>
          </cell>
          <cell r="AD208">
            <v>557493</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8370.43952220805</v>
          </cell>
          <cell r="V209">
            <v>721783</v>
          </cell>
          <cell r="X209">
            <v>-86</v>
          </cell>
          <cell r="AB209">
            <v>44648</v>
          </cell>
          <cell r="AC209">
            <v>7175.90165835556</v>
          </cell>
          <cell r="AD209">
            <v>618778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11060.9764583092</v>
          </cell>
          <cell r="V210">
            <v>953788</v>
          </cell>
          <cell r="W210" t="str">
            <v>无</v>
          </cell>
          <cell r="X210" t="str">
            <v>无</v>
          </cell>
          <cell r="Z210" t="str">
            <v>无</v>
          </cell>
          <cell r="AA210" t="str">
            <v>无</v>
          </cell>
          <cell r="AB210">
            <v>44345</v>
          </cell>
          <cell r="AC210">
            <v>9997.57624956512</v>
          </cell>
          <cell r="AD210">
            <v>862091</v>
          </cell>
        </row>
        <row r="211">
          <cell r="C211" t="str">
            <v>2-1-1605</v>
          </cell>
          <cell r="D211" t="str">
            <v>2</v>
          </cell>
          <cell r="E211">
            <v>1</v>
          </cell>
          <cell r="G211" t="str">
            <v>1605</v>
          </cell>
          <cell r="H211" t="str">
            <v>品业</v>
          </cell>
          <cell r="I211" t="str">
            <v>抵债第二批</v>
          </cell>
          <cell r="J211" t="str">
            <v>已签约</v>
          </cell>
          <cell r="K211">
            <v>73.43</v>
          </cell>
          <cell r="L211">
            <v>56.78</v>
          </cell>
          <cell r="M211" t="str">
            <v>暂无</v>
          </cell>
          <cell r="N211" t="str">
            <v>暂无</v>
          </cell>
          <cell r="O211" t="str">
            <v>王秀丽</v>
          </cell>
          <cell r="P211" t="str">
            <v>130732198304242127</v>
          </cell>
          <cell r="Q211">
            <v>18600405983</v>
          </cell>
          <cell r="R211" t="str">
            <v>北京市朝阳区三间房泰福苑2区 1号楼3单 1504室</v>
          </cell>
          <cell r="S211" t="str">
            <v>员工抵债</v>
          </cell>
          <cell r="T211">
            <v>45055</v>
          </cell>
          <cell r="U211">
            <v>10502.8462481275</v>
          </cell>
          <cell r="V211">
            <v>771224</v>
          </cell>
          <cell r="W211" t="str">
            <v>无</v>
          </cell>
          <cell r="X211" t="str">
            <v>无</v>
          </cell>
          <cell r="Z211" t="str">
            <v>无</v>
          </cell>
          <cell r="AA211" t="str">
            <v>无</v>
          </cell>
          <cell r="AB211">
            <v>45072</v>
          </cell>
          <cell r="AC211">
            <v>8559.81206591311</v>
          </cell>
          <cell r="AD211">
            <v>628547</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v>
          </cell>
          <cell r="V212">
            <v>763043</v>
          </cell>
          <cell r="W212" t="str">
            <v>无</v>
          </cell>
          <cell r="X212" t="str">
            <v>无</v>
          </cell>
          <cell r="Z212" t="str">
            <v>无</v>
          </cell>
          <cell r="AA212" t="str">
            <v>无</v>
          </cell>
          <cell r="AB212">
            <v>44403</v>
          </cell>
          <cell r="AC212">
            <v>9585.01974669754</v>
          </cell>
          <cell r="AD212">
            <v>703828</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v>
          </cell>
          <cell r="V213">
            <v>878557</v>
          </cell>
          <cell r="W213" t="str">
            <v>无</v>
          </cell>
          <cell r="X213" t="str">
            <v>无</v>
          </cell>
          <cell r="Z213" t="str">
            <v>无</v>
          </cell>
          <cell r="AA213" t="str">
            <v>无</v>
          </cell>
          <cell r="AB213">
            <v>44306</v>
          </cell>
          <cell r="AC213">
            <v>9335.60288640596</v>
          </cell>
          <cell r="AD213">
            <v>802115</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cell r="AC214">
            <v>6594.94524010109</v>
          </cell>
          <cell r="AD214">
            <v>391410</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T215">
            <v>44297</v>
          </cell>
          <cell r="U215">
            <v>10503.1844987363</v>
          </cell>
          <cell r="V215">
            <v>623364</v>
          </cell>
          <cell r="W215" t="str">
            <v>无</v>
          </cell>
          <cell r="X215" t="str">
            <v>无</v>
          </cell>
          <cell r="Z215" t="str">
            <v>无</v>
          </cell>
          <cell r="AA215" t="str">
            <v>无</v>
          </cell>
          <cell r="AB215" t="str">
            <v/>
          </cell>
          <cell r="AC215">
            <v>9304.1449031171</v>
          </cell>
          <cell r="AD215">
            <v>552201</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v>
          </cell>
          <cell r="V216">
            <v>956671</v>
          </cell>
          <cell r="W216" t="str">
            <v>无</v>
          </cell>
          <cell r="X216" t="str">
            <v>无</v>
          </cell>
          <cell r="Z216" t="str">
            <v>无</v>
          </cell>
          <cell r="AA216" t="str">
            <v>无</v>
          </cell>
          <cell r="AB216">
            <v>44425</v>
          </cell>
          <cell r="AC216">
            <v>10027.7861533109</v>
          </cell>
          <cell r="AD216">
            <v>864696</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T217">
            <v>44297</v>
          </cell>
          <cell r="U217">
            <v>10625.6059376087</v>
          </cell>
          <cell r="V217">
            <v>916246</v>
          </cell>
          <cell r="W217" t="str">
            <v>无</v>
          </cell>
          <cell r="X217" t="str">
            <v>无</v>
          </cell>
          <cell r="Z217" t="str">
            <v>无</v>
          </cell>
          <cell r="AA217" t="str">
            <v>无</v>
          </cell>
          <cell r="AB217" t="str">
            <v/>
          </cell>
          <cell r="AC217">
            <v>10098.2836599791</v>
          </cell>
          <cell r="AD217">
            <v>870775</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T218">
            <v>44297</v>
          </cell>
          <cell r="U218">
            <v>10614.2584774615</v>
          </cell>
          <cell r="V218">
            <v>779405</v>
          </cell>
          <cell r="W218" t="str">
            <v>无</v>
          </cell>
          <cell r="X218" t="str">
            <v>无</v>
          </cell>
          <cell r="Z218" t="str">
            <v>无</v>
          </cell>
          <cell r="AA218" t="str">
            <v>无</v>
          </cell>
          <cell r="AB218" t="str">
            <v/>
          </cell>
          <cell r="AC218">
            <v>9594.72967451995</v>
          </cell>
          <cell r="AD218">
            <v>704541</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10502.8462481275</v>
          </cell>
          <cell r="V219">
            <v>771224</v>
          </cell>
          <cell r="W219" t="str">
            <v>无</v>
          </cell>
          <cell r="X219" t="str">
            <v>无</v>
          </cell>
          <cell r="Z219" t="str">
            <v>无</v>
          </cell>
          <cell r="AA219" t="str">
            <v>无</v>
          </cell>
          <cell r="AB219">
            <v>44298</v>
          </cell>
          <cell r="AC219">
            <v>9494.02151709111</v>
          </cell>
          <cell r="AD219">
            <v>697146</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cell r="AC220">
            <v>7109.13640595903</v>
          </cell>
          <cell r="AD220">
            <v>610817</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A221" t="str">
            <v>无</v>
          </cell>
          <cell r="AB221">
            <v>44804</v>
          </cell>
          <cell r="AC221">
            <v>6313.95113732098</v>
          </cell>
          <cell r="AD221">
            <v>374733</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10280.3369839933</v>
          </cell>
          <cell r="V222">
            <v>610138</v>
          </cell>
          <cell r="W222" t="str">
            <v>无</v>
          </cell>
          <cell r="X222" t="str">
            <v>无</v>
          </cell>
          <cell r="Z222" t="str">
            <v>无</v>
          </cell>
          <cell r="AA222" t="str">
            <v>无</v>
          </cell>
          <cell r="AB222">
            <v>44458</v>
          </cell>
          <cell r="AC222">
            <v>9292.60320134794</v>
          </cell>
          <cell r="AD222">
            <v>551516</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v>
          </cell>
          <cell r="V223">
            <v>937454</v>
          </cell>
          <cell r="W223" t="str">
            <v>无</v>
          </cell>
          <cell r="X223" t="str">
            <v>无</v>
          </cell>
          <cell r="Z223" t="str">
            <v>无</v>
          </cell>
          <cell r="AA223" t="str">
            <v>无</v>
          </cell>
          <cell r="AB223">
            <v>44307</v>
          </cell>
          <cell r="AC223">
            <v>9925.61753450075</v>
          </cell>
          <cell r="AD223">
            <v>855886</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v>
          </cell>
          <cell r="V224">
            <v>944180</v>
          </cell>
          <cell r="W224" t="str">
            <v>无</v>
          </cell>
          <cell r="X224" t="str">
            <v>无</v>
          </cell>
          <cell r="Z224" t="str">
            <v>无</v>
          </cell>
          <cell r="AA224" t="str">
            <v>无</v>
          </cell>
          <cell r="AB224">
            <v>44307</v>
          </cell>
          <cell r="AC224">
            <v>9996.83404847501</v>
          </cell>
          <cell r="AD224">
            <v>862027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v>
          </cell>
          <cell r="V225">
            <v>763043</v>
          </cell>
          <cell r="W225" t="str">
            <v>无</v>
          </cell>
          <cell r="X225" t="str">
            <v>无</v>
          </cell>
          <cell r="Z225" t="str">
            <v>无</v>
          </cell>
          <cell r="AA225" t="str">
            <v>无</v>
          </cell>
          <cell r="AB225">
            <v>44702</v>
          </cell>
          <cell r="AC225">
            <v>9393.31335966226</v>
          </cell>
          <cell r="AD225">
            <v>689751</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10280.0081710473</v>
          </cell>
          <cell r="V226">
            <v>754861</v>
          </cell>
          <cell r="W226" t="str">
            <v>无</v>
          </cell>
          <cell r="X226" t="str">
            <v>无</v>
          </cell>
          <cell r="Z226" t="str">
            <v>无</v>
          </cell>
          <cell r="AA226" t="str">
            <v>无</v>
          </cell>
          <cell r="AB226">
            <v>44307</v>
          </cell>
          <cell r="AC226">
            <v>9386.46329837941</v>
          </cell>
          <cell r="AD226">
            <v>689248</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v>
          </cell>
          <cell r="V227">
            <v>888131</v>
          </cell>
          <cell r="W227" t="str">
            <v>无</v>
          </cell>
          <cell r="X227" t="str">
            <v>无</v>
          </cell>
          <cell r="Z227" t="str">
            <v>无</v>
          </cell>
          <cell r="AA227" t="str">
            <v>无</v>
          </cell>
          <cell r="AB227">
            <v>44307</v>
          </cell>
          <cell r="AC227">
            <v>9233.8687150838</v>
          </cell>
          <cell r="AD227">
            <v>793374</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cell r="AC228">
            <v>6447.36310025274</v>
          </cell>
          <cell r="AD228">
            <v>382651</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v>
          </cell>
          <cell r="V229">
            <v>623364</v>
          </cell>
          <cell r="W229" t="str">
            <v>无</v>
          </cell>
          <cell r="X229" t="str">
            <v>无</v>
          </cell>
          <cell r="Z229" t="str">
            <v>无</v>
          </cell>
          <cell r="AA229" t="str">
            <v>无</v>
          </cell>
          <cell r="AB229">
            <v>44304</v>
          </cell>
          <cell r="AC229">
            <v>9398.11288963774</v>
          </cell>
          <cell r="AD229">
            <v>557778</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10623.576481503</v>
          </cell>
          <cell r="V230">
            <v>916071</v>
          </cell>
          <cell r="W230" t="str">
            <v>无</v>
          </cell>
          <cell r="X230" t="str">
            <v>无</v>
          </cell>
          <cell r="Z230" t="str">
            <v>无</v>
          </cell>
          <cell r="AA230" t="str">
            <v>无</v>
          </cell>
          <cell r="AB230">
            <v>44854</v>
          </cell>
          <cell r="AC230">
            <v>10027.7861533109</v>
          </cell>
          <cell r="AD230">
            <v>864696</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10623.8664038038</v>
          </cell>
          <cell r="V231">
            <v>916096</v>
          </cell>
          <cell r="W231" t="str">
            <v>无</v>
          </cell>
          <cell r="X231" t="str">
            <v>无</v>
          </cell>
          <cell r="Z231" t="str">
            <v>无</v>
          </cell>
          <cell r="AA231" t="str">
            <v>无</v>
          </cell>
          <cell r="AB231">
            <v>44854</v>
          </cell>
          <cell r="AC231">
            <v>10098.2836599791</v>
          </cell>
          <cell r="AD231">
            <v>870775</v>
          </cell>
        </row>
        <row r="232">
          <cell r="C232" t="str">
            <v>2-1-1905</v>
          </cell>
          <cell r="D232" t="str">
            <v>2</v>
          </cell>
          <cell r="E232">
            <v>1</v>
          </cell>
          <cell r="G232" t="str">
            <v>1905</v>
          </cell>
          <cell r="H232" t="str">
            <v>品业</v>
          </cell>
          <cell r="I232" t="str">
            <v>抵债第二批</v>
          </cell>
          <cell r="J232" t="str">
            <v>已签约</v>
          </cell>
          <cell r="K232">
            <v>73.43</v>
          </cell>
          <cell r="L232">
            <v>56.78</v>
          </cell>
          <cell r="M232" t="str">
            <v>暂无</v>
          </cell>
          <cell r="N232" t="str">
            <v>暂无</v>
          </cell>
          <cell r="O232" t="str">
            <v>王洪波</v>
          </cell>
          <cell r="P232" t="str">
            <v>370725197503262178</v>
          </cell>
          <cell r="Q232">
            <v>13910675890</v>
          </cell>
          <cell r="R232" t="str">
            <v>北京市东城区香河园路1号万国城10号楼四层</v>
          </cell>
          <cell r="S232" t="str">
            <v>员工抵债</v>
          </cell>
          <cell r="T232">
            <v>45090</v>
          </cell>
          <cell r="U232">
            <v>10614.2584774615</v>
          </cell>
          <cell r="V232">
            <v>779405</v>
          </cell>
          <cell r="W232" t="str">
            <v>无</v>
          </cell>
          <cell r="X232" t="str">
            <v>无</v>
          </cell>
          <cell r="Z232" t="str">
            <v>无</v>
          </cell>
          <cell r="AA232" t="str">
            <v>无</v>
          </cell>
          <cell r="AB232">
            <v>45090</v>
          </cell>
          <cell r="AC232">
            <v>8391.09355849108</v>
          </cell>
          <cell r="AD232">
            <v>616158</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10502.8462481275</v>
          </cell>
          <cell r="V233">
            <v>771224</v>
          </cell>
          <cell r="W233" t="str">
            <v>无</v>
          </cell>
          <cell r="X233" t="str">
            <v>无</v>
          </cell>
          <cell r="Z233" t="str">
            <v>无</v>
          </cell>
          <cell r="AA233" t="str">
            <v>无</v>
          </cell>
          <cell r="AB233">
            <v>44384</v>
          </cell>
          <cell r="AC233">
            <v>9494.02151709111</v>
          </cell>
          <cell r="AD233">
            <v>697146</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10113.8617318436</v>
          </cell>
          <cell r="V234">
            <v>868983</v>
          </cell>
          <cell r="W234" t="str">
            <v>无</v>
          </cell>
          <cell r="X234" t="str">
            <v>无</v>
          </cell>
          <cell r="Z234" t="str">
            <v>无</v>
          </cell>
          <cell r="AA234" t="str">
            <v>无</v>
          </cell>
          <cell r="AB234">
            <v>44415</v>
          </cell>
          <cell r="AC234">
            <v>9078.21229050279</v>
          </cell>
          <cell r="AD234">
            <v>780000</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v>
          </cell>
          <cell r="V235">
            <v>643202</v>
          </cell>
          <cell r="W235" t="str">
            <v>无</v>
          </cell>
          <cell r="X235" t="str">
            <v>无</v>
          </cell>
          <cell r="Z235" t="str">
            <v>无</v>
          </cell>
          <cell r="AA235" t="str">
            <v>无</v>
          </cell>
          <cell r="AB235">
            <v>44316</v>
          </cell>
          <cell r="AC235">
            <v>9600.21903959562</v>
          </cell>
          <cell r="AD235">
            <v>569773</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v>
          </cell>
          <cell r="V236">
            <v>629977</v>
          </cell>
          <cell r="W236" t="str">
            <v>无</v>
          </cell>
          <cell r="X236" t="str">
            <v>无</v>
          </cell>
          <cell r="Z236" t="str">
            <v>无</v>
          </cell>
          <cell r="AA236" t="str">
            <v>无</v>
          </cell>
          <cell r="AB236">
            <v>44328</v>
          </cell>
          <cell r="AC236">
            <v>9691.64279696714</v>
          </cell>
          <cell r="AD236">
            <v>575199</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11205.8332366926</v>
          </cell>
          <cell r="V237">
            <v>966279</v>
          </cell>
          <cell r="W237" t="str">
            <v>无</v>
          </cell>
          <cell r="X237" t="str">
            <v>无</v>
          </cell>
          <cell r="Z237" t="str">
            <v>无</v>
          </cell>
          <cell r="AA237" t="str">
            <v>无</v>
          </cell>
          <cell r="AB237">
            <v>44494</v>
          </cell>
          <cell r="AC237">
            <v>9925.93065058564</v>
          </cell>
          <cell r="AD237">
            <v>855913</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11283.8339325061</v>
          </cell>
          <cell r="V238">
            <v>973005</v>
          </cell>
          <cell r="W238" t="str">
            <v>无</v>
          </cell>
          <cell r="X238" t="str">
            <v>无</v>
          </cell>
          <cell r="Z238" t="str">
            <v>无</v>
          </cell>
          <cell r="AA238" t="str">
            <v>无</v>
          </cell>
          <cell r="AB238">
            <v>44316</v>
          </cell>
          <cell r="AC238">
            <v>9995.01333642584</v>
          </cell>
          <cell r="AD238">
            <v>861870</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T239">
            <v>44297</v>
          </cell>
          <cell r="U239">
            <v>10589.4865858641</v>
          </cell>
          <cell r="V239">
            <v>777586</v>
          </cell>
          <cell r="W239" t="str">
            <v>无</v>
          </cell>
          <cell r="X239" t="str">
            <v>无</v>
          </cell>
          <cell r="Z239" t="str">
            <v>无</v>
          </cell>
          <cell r="AA239" t="str">
            <v>无</v>
          </cell>
          <cell r="AB239" t="str">
            <v/>
          </cell>
          <cell r="AC239">
            <v>9695.43783194879</v>
          </cell>
          <cell r="AD239">
            <v>711936</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v>
          </cell>
          <cell r="V240">
            <v>779405</v>
          </cell>
          <cell r="W240" t="str">
            <v>无</v>
          </cell>
          <cell r="X240" t="str">
            <v>无</v>
          </cell>
          <cell r="Z240" t="str">
            <v>无</v>
          </cell>
          <cell r="AA240" t="str">
            <v>无</v>
          </cell>
          <cell r="AB240">
            <v>44588</v>
          </cell>
          <cell r="AC240">
            <v>9691.6519133869</v>
          </cell>
          <cell r="AD240">
            <v>711658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v>
          </cell>
          <cell r="V241">
            <v>674516</v>
          </cell>
          <cell r="W241" t="str">
            <v>无</v>
          </cell>
          <cell r="X241" t="str">
            <v>无</v>
          </cell>
          <cell r="Z241" t="str">
            <v>无</v>
          </cell>
          <cell r="AA241" t="str">
            <v>无</v>
          </cell>
          <cell r="AB241">
            <v>44759</v>
          </cell>
          <cell r="AC241">
            <v>7225.52374301676</v>
          </cell>
          <cell r="AD241">
            <v>620817</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v>
          </cell>
          <cell r="V242">
            <v>577075</v>
          </cell>
          <cell r="W242" t="str">
            <v>无</v>
          </cell>
          <cell r="X242" t="str">
            <v>无</v>
          </cell>
          <cell r="Z242" t="str">
            <v>无</v>
          </cell>
          <cell r="AA242" t="str">
            <v>无</v>
          </cell>
          <cell r="AB242">
            <v>44365</v>
          </cell>
          <cell r="AC242">
            <v>8789.04802021904</v>
          </cell>
          <cell r="AD242">
            <v>521630</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v>
          </cell>
          <cell r="V243">
            <v>563849</v>
          </cell>
          <cell r="W243" t="str">
            <v>无</v>
          </cell>
          <cell r="X243" t="str">
            <v>无</v>
          </cell>
          <cell r="Z243" t="str">
            <v>无</v>
          </cell>
          <cell r="AA243" t="str">
            <v>无</v>
          </cell>
          <cell r="AB243">
            <v>44315</v>
          </cell>
          <cell r="AC243">
            <v>8587.61583824768</v>
          </cell>
          <cell r="AD243">
            <v>509675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cell r="AC244">
            <v>6168.43325988635</v>
          </cell>
          <cell r="AD244">
            <v>531904</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7750.5276585875</v>
          </cell>
          <cell r="V245">
            <v>668328</v>
          </cell>
          <cell r="W245" t="str">
            <v>无</v>
          </cell>
          <cell r="X245" t="str">
            <v>无</v>
          </cell>
          <cell r="Z245" t="str">
            <v>无</v>
          </cell>
          <cell r="AA245" t="str">
            <v>无</v>
          </cell>
          <cell r="AB245">
            <v>44678</v>
          </cell>
          <cell r="AC245">
            <v>6644.46248405427</v>
          </cell>
          <cell r="AD245">
            <v>572952</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cell r="AC246">
            <v>6190.68901303538</v>
          </cell>
          <cell r="AD246">
            <v>531904</v>
          </cell>
        </row>
        <row r="247">
          <cell r="C247" t="str">
            <v>2-1-2101</v>
          </cell>
          <cell r="D247" t="str">
            <v>2</v>
          </cell>
          <cell r="E247">
            <v>1</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13928952432</v>
          </cell>
          <cell r="R247" t="str">
            <v>广东省广州市天河区凤凰街道渔沙坦渔兴路1号桥底环卫车辆养护中心</v>
          </cell>
          <cell r="S247" t="str">
            <v>中介-玉阁</v>
          </cell>
          <cell r="T247">
            <v>45024</v>
          </cell>
          <cell r="U247">
            <v>10626.8239258635</v>
          </cell>
          <cell r="V247">
            <v>630702</v>
          </cell>
          <cell r="W247" t="str">
            <v>无</v>
          </cell>
          <cell r="X247" t="str">
            <v>无</v>
          </cell>
          <cell r="Z247" t="str">
            <v>无</v>
          </cell>
          <cell r="AA247" t="str">
            <v>无</v>
          </cell>
          <cell r="AB247">
            <v>45024</v>
          </cell>
          <cell r="AC247">
            <v>7216.00673967986</v>
          </cell>
          <cell r="AD247">
            <v>428270</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v>
          </cell>
          <cell r="V248">
            <v>480153</v>
          </cell>
          <cell r="W248" t="str">
            <v>无</v>
          </cell>
          <cell r="X248" t="str">
            <v>无</v>
          </cell>
          <cell r="Z248" t="str">
            <v>无</v>
          </cell>
          <cell r="AA248" t="str">
            <v>无</v>
          </cell>
          <cell r="AB248">
            <v>44685</v>
          </cell>
          <cell r="AC248">
            <v>6935.65290648694</v>
          </cell>
          <cell r="AD248">
            <v>411631</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v>
          </cell>
          <cell r="V249">
            <v>712085</v>
          </cell>
          <cell r="W249" t="str">
            <v>无</v>
          </cell>
          <cell r="X249" t="str">
            <v>无</v>
          </cell>
          <cell r="Z249" t="str">
            <v>无</v>
          </cell>
          <cell r="AA249" t="str">
            <v>无</v>
          </cell>
          <cell r="AB249">
            <v>44740</v>
          </cell>
          <cell r="AC249">
            <v>7101.85550272527</v>
          </cell>
          <cell r="AD249">
            <v>612393</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8599.71007769918</v>
          </cell>
          <cell r="V250">
            <v>741553</v>
          </cell>
          <cell r="W250" t="str">
            <v>无</v>
          </cell>
          <cell r="X250" t="str">
            <v>无</v>
          </cell>
          <cell r="Z250" t="str">
            <v>无</v>
          </cell>
          <cell r="AA250" t="str">
            <v>无</v>
          </cell>
          <cell r="AB250">
            <v>44761</v>
          </cell>
          <cell r="AC250">
            <v>7372.45738142178</v>
          </cell>
          <cell r="AD250">
            <v>635727</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T251">
            <v>44297</v>
          </cell>
          <cell r="U251">
            <v>10589.4865858641</v>
          </cell>
          <cell r="V251">
            <v>777586</v>
          </cell>
          <cell r="W251" t="str">
            <v>无</v>
          </cell>
          <cell r="X251" t="str">
            <v>无</v>
          </cell>
          <cell r="Z251" t="str">
            <v>无</v>
          </cell>
          <cell r="AA251" t="str">
            <v>无</v>
          </cell>
          <cell r="AB251" t="str">
            <v/>
          </cell>
          <cell r="AC251">
            <v>9404.5757864633</v>
          </cell>
          <cell r="AD251">
            <v>690578</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v>
          </cell>
          <cell r="V252">
            <v>779405</v>
          </cell>
          <cell r="W252" t="str">
            <v>无</v>
          </cell>
          <cell r="X252" t="str">
            <v>无</v>
          </cell>
          <cell r="Z252" t="str">
            <v>无</v>
          </cell>
          <cell r="AA252" t="str">
            <v>无</v>
          </cell>
          <cell r="AB252">
            <v>44311</v>
          </cell>
          <cell r="AC252">
            <v>9306.89091651913</v>
          </cell>
          <cell r="AD252">
            <v>683405</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v>
          </cell>
          <cell r="V253">
            <v>643955</v>
          </cell>
          <cell r="W253" t="str">
            <v>无</v>
          </cell>
          <cell r="X253" t="str">
            <v>无</v>
          </cell>
          <cell r="Z253" t="str">
            <v>无</v>
          </cell>
          <cell r="AA253" t="str">
            <v>无</v>
          </cell>
          <cell r="AB253">
            <v>44750</v>
          </cell>
          <cell r="AC253">
            <v>6983.24022346369</v>
          </cell>
          <cell r="AD253">
            <v>600000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v>
          </cell>
          <cell r="V254">
            <v>629977</v>
          </cell>
          <cell r="W254" t="str">
            <v>无</v>
          </cell>
          <cell r="X254" t="str">
            <v>无</v>
          </cell>
          <cell r="Z254" t="str">
            <v>无</v>
          </cell>
          <cell r="AA254" t="str">
            <v>无</v>
          </cell>
          <cell r="AB254">
            <v>44425</v>
          </cell>
          <cell r="AC254">
            <v>9526.99241786015</v>
          </cell>
          <cell r="AD254">
            <v>565427</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7920.37068239259</v>
          </cell>
          <cell r="V255">
            <v>470074</v>
          </cell>
          <cell r="W255" t="str">
            <v>无</v>
          </cell>
          <cell r="X255" t="str">
            <v>无</v>
          </cell>
          <cell r="Z255" t="str">
            <v>无</v>
          </cell>
          <cell r="AA255" t="str">
            <v>无</v>
          </cell>
          <cell r="AB255">
            <v>44679</v>
          </cell>
          <cell r="AC255">
            <v>6790.05897219882</v>
          </cell>
          <cell r="AD255">
            <v>402990</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8370.43952220805</v>
          </cell>
          <cell r="V256">
            <v>721783</v>
          </cell>
          <cell r="W256" t="str">
            <v>无</v>
          </cell>
          <cell r="X256" t="str">
            <v>无</v>
          </cell>
          <cell r="Z256" t="str">
            <v>无</v>
          </cell>
          <cell r="AA256" t="str">
            <v>无</v>
          </cell>
          <cell r="AB256">
            <v>44664</v>
          </cell>
          <cell r="AC256">
            <v>7175.90165835556</v>
          </cell>
          <cell r="AD256">
            <v>618778</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11060.9764583092</v>
          </cell>
          <cell r="V257">
            <v>953788</v>
          </cell>
          <cell r="W257" t="str">
            <v>无</v>
          </cell>
          <cell r="X257" t="str">
            <v>无</v>
          </cell>
          <cell r="Z257" t="str">
            <v>无</v>
          </cell>
          <cell r="AA257" t="str">
            <v>无</v>
          </cell>
          <cell r="AB257">
            <v>44302</v>
          </cell>
          <cell r="AC257">
            <v>9997.57624956512</v>
          </cell>
          <cell r="AD257">
            <v>862091</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10502.8462481275</v>
          </cell>
          <cell r="V258">
            <v>771224</v>
          </cell>
          <cell r="W258" t="str">
            <v>无</v>
          </cell>
          <cell r="X258" t="str">
            <v>无</v>
          </cell>
          <cell r="Z258" t="str">
            <v>无</v>
          </cell>
          <cell r="AA258" t="str">
            <v>无</v>
          </cell>
          <cell r="AB258">
            <v>44306</v>
          </cell>
          <cell r="AC258">
            <v>9304.13999727632</v>
          </cell>
          <cell r="AD258">
            <v>683203</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v>
          </cell>
          <cell r="V259">
            <v>763043</v>
          </cell>
          <cell r="W259" t="str">
            <v>无</v>
          </cell>
          <cell r="X259" t="str">
            <v>无</v>
          </cell>
          <cell r="Z259" t="str">
            <v>无</v>
          </cell>
          <cell r="AA259" t="str">
            <v>无</v>
          </cell>
          <cell r="AB259">
            <v>44456</v>
          </cell>
          <cell r="AC259">
            <v>9393.31335966226</v>
          </cell>
          <cell r="AD259">
            <v>689751</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v>
          </cell>
          <cell r="V260">
            <v>647392</v>
          </cell>
          <cell r="W260" t="str">
            <v>无</v>
          </cell>
          <cell r="X260" t="str">
            <v>无</v>
          </cell>
          <cell r="Z260" t="str">
            <v>无</v>
          </cell>
          <cell r="AA260" t="str">
            <v>无</v>
          </cell>
          <cell r="AB260">
            <v>44811</v>
          </cell>
          <cell r="AC260">
            <v>6512.75605214153</v>
          </cell>
          <cell r="AD260">
            <v>559576</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cell r="AC261">
            <v>6524.68407750632</v>
          </cell>
          <cell r="AD261">
            <v>387240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cell r="AC262">
            <v>7125.00421229992</v>
          </cell>
          <cell r="AD262">
            <v>422869</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7394.30592601183</v>
          </cell>
          <cell r="V263">
            <v>637611</v>
          </cell>
          <cell r="W263" t="str">
            <v>无</v>
          </cell>
          <cell r="X263" t="str">
            <v>无</v>
          </cell>
          <cell r="Z263" t="str">
            <v>无</v>
          </cell>
          <cell r="AA263" t="str">
            <v>无</v>
          </cell>
          <cell r="AB263" t="str">
            <v/>
          </cell>
          <cell r="AC263">
            <v>7082.03641424098</v>
          </cell>
          <cell r="AD263">
            <v>610684</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7445.26266960455</v>
          </cell>
          <cell r="V264">
            <v>642005</v>
          </cell>
          <cell r="W264" t="str">
            <v>无</v>
          </cell>
          <cell r="X264" t="str">
            <v>无</v>
          </cell>
          <cell r="Z264" t="str">
            <v>无</v>
          </cell>
          <cell r="AA264" t="str">
            <v>无</v>
          </cell>
          <cell r="AB264">
            <v>44905</v>
          </cell>
          <cell r="AC264">
            <v>6712.00278325409</v>
          </cell>
          <cell r="AD264">
            <v>578776</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7200</v>
          </cell>
          <cell r="V265">
            <v>528696</v>
          </cell>
          <cell r="W265" t="str">
            <v>无</v>
          </cell>
          <cell r="X265" t="str">
            <v>无</v>
          </cell>
          <cell r="Z265" t="str">
            <v>无</v>
          </cell>
          <cell r="AA265" t="str">
            <v>无</v>
          </cell>
          <cell r="AB265">
            <v>44788</v>
          </cell>
          <cell r="AC265">
            <v>6514.5172272913</v>
          </cell>
          <cell r="AD265">
            <v>478361</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10725.6707067956</v>
          </cell>
          <cell r="V266">
            <v>787586</v>
          </cell>
          <cell r="W266" t="str">
            <v>无</v>
          </cell>
          <cell r="X266" t="str">
            <v>无</v>
          </cell>
          <cell r="Z266" t="str">
            <v>无</v>
          </cell>
          <cell r="AA266" t="str">
            <v>无</v>
          </cell>
          <cell r="AB266">
            <v>44500</v>
          </cell>
          <cell r="AC266">
            <v>9893.29974125017</v>
          </cell>
          <cell r="AD266">
            <v>726465</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7574.81378026071</v>
          </cell>
          <cell r="V267">
            <v>650828</v>
          </cell>
          <cell r="W267" t="str">
            <v>无</v>
          </cell>
          <cell r="X267" t="str">
            <v>无</v>
          </cell>
          <cell r="Z267" t="str">
            <v>无</v>
          </cell>
          <cell r="AA267" t="str">
            <v>无</v>
          </cell>
          <cell r="AB267">
            <v>44871</v>
          </cell>
          <cell r="AC267">
            <v>6547.34636871508</v>
          </cell>
          <cell r="AD267">
            <v>562548</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8175.11373209773</v>
          </cell>
          <cell r="V268">
            <v>485193</v>
          </cell>
          <cell r="W268" t="str">
            <v>无</v>
          </cell>
          <cell r="X268" t="str">
            <v>无</v>
          </cell>
          <cell r="Z268" t="str">
            <v>无</v>
          </cell>
          <cell r="AA268" t="str">
            <v>无</v>
          </cell>
          <cell r="AB268">
            <v>44692</v>
          </cell>
          <cell r="AC268">
            <v>6970.2948609941</v>
          </cell>
          <cell r="AD268">
            <v>413687</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cell r="AC269">
            <v>6133.10867733783</v>
          </cell>
          <cell r="AD269">
            <v>364000</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v>
          </cell>
          <cell r="V270">
            <v>655669</v>
          </cell>
          <cell r="W270" t="str">
            <v>无</v>
          </cell>
          <cell r="X270" t="str">
            <v>无</v>
          </cell>
          <cell r="Z270" t="str">
            <v>无</v>
          </cell>
          <cell r="AA270" t="str">
            <v>无</v>
          </cell>
          <cell r="AB270">
            <v>44826</v>
          </cell>
          <cell r="AC270">
            <v>6241.88797402296</v>
          </cell>
          <cell r="AD270">
            <v>538238</v>
          </cell>
        </row>
        <row r="271">
          <cell r="C271" t="str">
            <v>2-1-2404</v>
          </cell>
          <cell r="D271" t="str">
            <v>2</v>
          </cell>
          <cell r="E271">
            <v>1</v>
          </cell>
          <cell r="G271" t="str">
            <v>2404</v>
          </cell>
          <cell r="H271" t="str">
            <v>品业</v>
          </cell>
          <cell r="I271" t="str">
            <v>抵债第一批</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v>
          </cell>
          <cell r="V271">
            <v>647305</v>
          </cell>
          <cell r="W271" t="str">
            <v>无</v>
          </cell>
          <cell r="X271" t="str">
            <v>无</v>
          </cell>
          <cell r="Z271" t="str">
            <v>无</v>
          </cell>
          <cell r="AA271" t="str">
            <v>无</v>
          </cell>
          <cell r="AB271">
            <v>45016</v>
          </cell>
          <cell r="AC271">
            <v>8340.32239359852</v>
          </cell>
          <cell r="AD271">
            <v>719186</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v>
          </cell>
          <cell r="V272">
            <v>779405</v>
          </cell>
          <cell r="W272" t="str">
            <v>无</v>
          </cell>
          <cell r="X272" t="str">
            <v>无</v>
          </cell>
          <cell r="Z272" t="str">
            <v>无</v>
          </cell>
          <cell r="AA272" t="str">
            <v>无</v>
          </cell>
          <cell r="AB272">
            <v>44826</v>
          </cell>
          <cell r="AC272">
            <v>6192.55072858505</v>
          </cell>
          <cell r="AD272">
            <v>454719</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10502.8462481275</v>
          </cell>
          <cell r="V273">
            <v>771224</v>
          </cell>
          <cell r="W273" t="str">
            <v>无</v>
          </cell>
          <cell r="X273" t="str">
            <v>无</v>
          </cell>
          <cell r="Z273" t="str">
            <v>无</v>
          </cell>
          <cell r="AA273" t="str">
            <v>无</v>
          </cell>
          <cell r="AB273">
            <v>44308</v>
          </cell>
          <cell r="AC273">
            <v>9589.92237505107</v>
          </cell>
          <cell r="AD273">
            <v>704188</v>
          </cell>
        </row>
        <row r="274">
          <cell r="C274" t="str">
            <v>2-1-2407</v>
          </cell>
          <cell r="D274" t="str">
            <v>2</v>
          </cell>
          <cell r="E274">
            <v>1</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430525198909096157、430525199509136142</v>
          </cell>
          <cell r="Q274" t="str">
            <v>18075916805、18075915625</v>
          </cell>
          <cell r="R274" t="str">
            <v>广东省清远市清城区龙塘镇新都广场</v>
          </cell>
          <cell r="S274" t="str">
            <v>中介-玉阁</v>
          </cell>
          <cell r="T274">
            <v>45025</v>
          </cell>
          <cell r="U274">
            <v>7414.81610800745</v>
          </cell>
          <cell r="V274">
            <v>637081</v>
          </cell>
          <cell r="W274" t="str">
            <v>无</v>
          </cell>
          <cell r="X274" t="str">
            <v>无</v>
          </cell>
          <cell r="Z274" t="str">
            <v>无</v>
          </cell>
          <cell r="AA274" t="str">
            <v>无</v>
          </cell>
          <cell r="AB274">
            <v>45035</v>
          </cell>
          <cell r="AC274">
            <v>8540.59590316573</v>
          </cell>
          <cell r="AD274">
            <v>733808</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cell r="AC275">
            <v>6188.37405223252</v>
          </cell>
          <cell r="AD275">
            <v>367280</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cell r="AC276">
            <v>6062.07245155855</v>
          </cell>
          <cell r="AD276">
            <v>359784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v>
          </cell>
          <cell r="V277">
            <v>685743</v>
          </cell>
          <cell r="W277" t="str">
            <v>无</v>
          </cell>
          <cell r="X277" t="str">
            <v>无</v>
          </cell>
          <cell r="Z277" t="str">
            <v>无</v>
          </cell>
          <cell r="AA277" t="str">
            <v>无</v>
          </cell>
          <cell r="AB277">
            <v>44854</v>
          </cell>
          <cell r="AC277">
            <v>6400.55665081758</v>
          </cell>
          <cell r="AD277">
            <v>551920</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7838.82639452627</v>
          </cell>
          <cell r="V278">
            <v>675942</v>
          </cell>
          <cell r="W278" t="str">
            <v>无</v>
          </cell>
          <cell r="X278" t="str">
            <v>无</v>
          </cell>
          <cell r="Z278" t="str">
            <v>无</v>
          </cell>
          <cell r="AA278" t="str">
            <v>无</v>
          </cell>
          <cell r="AB278">
            <v>44905</v>
          </cell>
          <cell r="AC278">
            <v>6717.3605473733</v>
          </cell>
          <cell r="AD278">
            <v>579238</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v>
          </cell>
          <cell r="V279">
            <v>795768</v>
          </cell>
          <cell r="W279" t="str">
            <v>无</v>
          </cell>
          <cell r="X279" t="str">
            <v>无</v>
          </cell>
          <cell r="Z279" t="str">
            <v>无</v>
          </cell>
          <cell r="AA279" t="str">
            <v>无</v>
          </cell>
          <cell r="AB279">
            <v>44316</v>
          </cell>
          <cell r="AC279">
            <v>9600.23151300558</v>
          </cell>
          <cell r="AD279">
            <v>704945</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10725.6707067956</v>
          </cell>
          <cell r="V280">
            <v>787586</v>
          </cell>
          <cell r="W280" t="str">
            <v>无</v>
          </cell>
          <cell r="X280" t="str">
            <v>无</v>
          </cell>
          <cell r="Z280" t="str">
            <v>无</v>
          </cell>
          <cell r="AA280" t="str">
            <v>无</v>
          </cell>
          <cell r="AB280">
            <v>44387</v>
          </cell>
          <cell r="AC280">
            <v>9381.56067002587</v>
          </cell>
          <cell r="AD280">
            <v>688888</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7654.81843575419</v>
          </cell>
          <cell r="V281">
            <v>657702</v>
          </cell>
          <cell r="W281" t="str">
            <v>无</v>
          </cell>
          <cell r="X281" t="str">
            <v>无</v>
          </cell>
          <cell r="Z281" t="str">
            <v>无</v>
          </cell>
          <cell r="AA281" t="str">
            <v>无</v>
          </cell>
          <cell r="AB281">
            <v>44859</v>
          </cell>
          <cell r="AC281">
            <v>6569.80912476723</v>
          </cell>
          <cell r="AD281">
            <v>564478</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cell r="AC282">
            <v>6382</v>
          </cell>
          <cell r="AD282">
            <v>378772</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cell r="AC283">
            <v>6300.99410278012</v>
          </cell>
          <cell r="AD283">
            <v>373964</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v>
          </cell>
          <cell r="V284">
            <v>637653</v>
          </cell>
          <cell r="W284" t="str">
            <v>无</v>
          </cell>
          <cell r="X284" t="str">
            <v>无</v>
          </cell>
          <cell r="Z284" t="str">
            <v>无</v>
          </cell>
          <cell r="AA284" t="str">
            <v>无</v>
          </cell>
          <cell r="AB284">
            <v>44884</v>
          </cell>
          <cell r="AC284">
            <v>6060.99965209324</v>
          </cell>
          <cell r="AD284">
            <v>522640</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v>
          </cell>
          <cell r="V285">
            <v>629030</v>
          </cell>
          <cell r="W285" t="str">
            <v>无</v>
          </cell>
          <cell r="X285" t="str">
            <v>无</v>
          </cell>
          <cell r="Z285" t="str">
            <v>无</v>
          </cell>
          <cell r="AA285" t="str">
            <v>无</v>
          </cell>
          <cell r="AB285">
            <v>44946</v>
          </cell>
          <cell r="AC285">
            <v>6378.29061811435</v>
          </cell>
          <cell r="AD285">
            <v>550000</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7200</v>
          </cell>
          <cell r="V286">
            <v>528696</v>
          </cell>
          <cell r="W286" t="str">
            <v>无</v>
          </cell>
          <cell r="X286" t="str">
            <v>无</v>
          </cell>
          <cell r="Z286" t="str">
            <v>无</v>
          </cell>
          <cell r="AA286" t="str">
            <v>无</v>
          </cell>
          <cell r="AB286">
            <v>44797</v>
          </cell>
          <cell r="AC286">
            <v>6332.56162331472</v>
          </cell>
          <cell r="AD286">
            <v>465000</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7200</v>
          </cell>
          <cell r="V287">
            <v>528696</v>
          </cell>
          <cell r="W287" t="str">
            <v>无</v>
          </cell>
          <cell r="X287" t="str">
            <v>无</v>
          </cell>
          <cell r="Z287" t="str">
            <v>无</v>
          </cell>
          <cell r="AA287" t="str">
            <v>无</v>
          </cell>
          <cell r="AB287">
            <v>44795</v>
          </cell>
          <cell r="AC287">
            <v>6211.68459757592</v>
          </cell>
          <cell r="AD287">
            <v>456124</v>
          </cell>
        </row>
        <row r="288">
          <cell r="C288" t="str">
            <v>2-1-2607</v>
          </cell>
          <cell r="D288" t="str">
            <v>2</v>
          </cell>
          <cell r="E288">
            <v>1</v>
          </cell>
          <cell r="G288" t="str">
            <v>2607</v>
          </cell>
          <cell r="H288" t="str">
            <v>自销</v>
          </cell>
          <cell r="I288" t="str">
            <v>范丽娟、蒋晓霞</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A288" t="str">
            <v>无</v>
          </cell>
          <cell r="AB288">
            <v>45037</v>
          </cell>
          <cell r="AC288">
            <v>9236.38268156425</v>
          </cell>
          <cell r="AD288">
            <v>793590</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T289">
            <v>44297</v>
          </cell>
          <cell r="U289">
            <v>9946.08256107835</v>
          </cell>
          <cell r="V289">
            <v>590300</v>
          </cell>
          <cell r="W289" t="str">
            <v>无</v>
          </cell>
          <cell r="X289" t="str">
            <v>无</v>
          </cell>
          <cell r="Z289" t="str">
            <v>无</v>
          </cell>
          <cell r="AA289" t="str">
            <v>无</v>
          </cell>
          <cell r="AB289">
            <v>44975</v>
          </cell>
          <cell r="AC289">
            <v>9173.00758213985</v>
          </cell>
          <cell r="AD289">
            <v>544418</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v>
          </cell>
          <cell r="V290">
            <v>577075</v>
          </cell>
          <cell r="W290" t="str">
            <v>无</v>
          </cell>
          <cell r="X290" t="str">
            <v>无</v>
          </cell>
          <cell r="Z290" t="str">
            <v>无</v>
          </cell>
          <cell r="AA290" t="str">
            <v>无</v>
          </cell>
          <cell r="AB290">
            <v>44365</v>
          </cell>
          <cell r="AC290">
            <v>8789.04802021904</v>
          </cell>
          <cell r="AD290">
            <v>521630</v>
          </cell>
        </row>
        <row r="291">
          <cell r="C291" t="str">
            <v>2-1-303</v>
          </cell>
          <cell r="D291" t="str">
            <v>2</v>
          </cell>
          <cell r="E291">
            <v>1</v>
          </cell>
          <cell r="G291">
            <v>303</v>
          </cell>
          <cell r="H291" t="str">
            <v>自销</v>
          </cell>
          <cell r="I291" t="str">
            <v>范丽娟</v>
          </cell>
          <cell r="J291" t="str">
            <v>已签约</v>
          </cell>
          <cell r="K291">
            <v>86.23</v>
          </cell>
          <cell r="L291">
            <v>66.68</v>
          </cell>
          <cell r="M291" t="str">
            <v>暂无</v>
          </cell>
          <cell r="N291" t="str">
            <v>暂无</v>
          </cell>
          <cell r="O291" t="str">
            <v>黄丽</v>
          </cell>
          <cell r="P291" t="str">
            <v>522423197612150424</v>
          </cell>
          <cell r="Q291">
            <v>13416476760</v>
          </cell>
          <cell r="R291" t="str">
            <v>广东省广州市天河区林和西路9号耀中广场B座2808-10</v>
          </cell>
          <cell r="S291" t="str">
            <v>工抵</v>
          </cell>
          <cell r="T291">
            <v>44741</v>
          </cell>
          <cell r="U291">
            <v>8469.47698016931</v>
          </cell>
          <cell r="V291">
            <v>730323</v>
          </cell>
          <cell r="W291" t="str">
            <v>无</v>
          </cell>
          <cell r="X291" t="str">
            <v>无</v>
          </cell>
          <cell r="Z291" t="str">
            <v>无</v>
          </cell>
          <cell r="AA291" t="str">
            <v>无</v>
          </cell>
          <cell r="AB291">
            <v>45102</v>
          </cell>
          <cell r="AC291">
            <v>7241.41250144961</v>
          </cell>
          <cell r="AD291">
            <v>624427</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cell r="AC292">
            <v>8169.50017395338</v>
          </cell>
          <cell r="AD292">
            <v>704456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v>
          </cell>
          <cell r="V293">
            <v>722136</v>
          </cell>
          <cell r="W293" t="str">
            <v>无</v>
          </cell>
          <cell r="X293" t="str">
            <v>无</v>
          </cell>
          <cell r="Z293" t="str">
            <v>无</v>
          </cell>
          <cell r="AA293" t="str">
            <v>无</v>
          </cell>
          <cell r="AB293">
            <v>44316</v>
          </cell>
          <cell r="AC293">
            <v>8711.95696581778</v>
          </cell>
          <cell r="AD293">
            <v>639719</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v>
          </cell>
          <cell r="V294">
            <v>713955</v>
          </cell>
          <cell r="W294" t="str">
            <v>无</v>
          </cell>
          <cell r="X294" t="str">
            <v>无</v>
          </cell>
          <cell r="Z294" t="str">
            <v>无</v>
          </cell>
          <cell r="AA294" t="str">
            <v>无</v>
          </cell>
          <cell r="AB294">
            <v>44316</v>
          </cell>
          <cell r="AC294">
            <v>8613.26433337873</v>
          </cell>
          <cell r="AD294">
            <v>632472</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v>
          </cell>
          <cell r="V295">
            <v>840262</v>
          </cell>
          <cell r="W295" t="str">
            <v>无</v>
          </cell>
          <cell r="X295" t="str">
            <v>无</v>
          </cell>
          <cell r="Z295" t="str">
            <v>无</v>
          </cell>
          <cell r="AA295" t="str">
            <v>无</v>
          </cell>
          <cell r="AB295">
            <v>44302</v>
          </cell>
          <cell r="AC295">
            <v>8662.60474860335</v>
          </cell>
          <cell r="AD295">
            <v>744291</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9946.08256107835</v>
          </cell>
          <cell r="V296">
            <v>590300</v>
          </cell>
          <cell r="W296" t="str">
            <v>无</v>
          </cell>
          <cell r="X296" t="str">
            <v>无</v>
          </cell>
          <cell r="Z296" t="str">
            <v>无</v>
          </cell>
          <cell r="AA296" t="str">
            <v>无</v>
          </cell>
          <cell r="AB296">
            <v>44306</v>
          </cell>
          <cell r="AC296">
            <v>8810.64869418703</v>
          </cell>
          <cell r="AD296">
            <v>522912</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v>
          </cell>
          <cell r="V297">
            <v>577075</v>
          </cell>
          <cell r="W297" t="str">
            <v>无</v>
          </cell>
          <cell r="X297" t="str">
            <v>无</v>
          </cell>
          <cell r="Z297" t="str">
            <v>无</v>
          </cell>
          <cell r="AA297" t="str">
            <v>无</v>
          </cell>
          <cell r="AB297">
            <v>44549</v>
          </cell>
          <cell r="AC297">
            <v>8789.04802021904</v>
          </cell>
          <cell r="AD297">
            <v>521630</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cell r="AC298">
            <v>6062.93633306274</v>
          </cell>
          <cell r="AD298">
            <v>522807</v>
          </cell>
        </row>
        <row r="299">
          <cell r="C299" t="str">
            <v>2-1-404</v>
          </cell>
          <cell r="D299" t="str">
            <v>2</v>
          </cell>
          <cell r="E299">
            <v>1</v>
          </cell>
          <cell r="G299">
            <v>404</v>
          </cell>
          <cell r="H299" t="str">
            <v>品业</v>
          </cell>
          <cell r="I299" t="str">
            <v>抵债第一批</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A299" t="str">
            <v>无</v>
          </cell>
          <cell r="AB299">
            <v>45016</v>
          </cell>
          <cell r="AC299">
            <v>7652.64988982952</v>
          </cell>
          <cell r="AD299">
            <v>659888</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v>
          </cell>
          <cell r="V300">
            <v>722136</v>
          </cell>
          <cell r="W300" t="str">
            <v>无</v>
          </cell>
          <cell r="X300" t="str">
            <v>无</v>
          </cell>
          <cell r="Z300" t="str">
            <v>无</v>
          </cell>
          <cell r="AA300" t="str">
            <v>无</v>
          </cell>
          <cell r="AB300">
            <v>44309</v>
          </cell>
          <cell r="AC300">
            <v>8711.95696581778</v>
          </cell>
          <cell r="AD300">
            <v>639719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v>
          </cell>
          <cell r="V301">
            <v>713955</v>
          </cell>
          <cell r="W301" t="str">
            <v>无</v>
          </cell>
          <cell r="X301" t="str">
            <v>无</v>
          </cell>
          <cell r="Z301" t="str">
            <v>无</v>
          </cell>
          <cell r="AA301" t="str">
            <v>无</v>
          </cell>
          <cell r="AB301">
            <v>44300</v>
          </cell>
          <cell r="AC301">
            <v>8700.25874982977</v>
          </cell>
          <cell r="AD301">
            <v>638860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cell r="AC302">
            <v>6388.65223463687</v>
          </cell>
          <cell r="AD302">
            <v>548913</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10280.3369839933</v>
          </cell>
          <cell r="V303">
            <v>610138</v>
          </cell>
          <cell r="W303" t="str">
            <v>无</v>
          </cell>
          <cell r="X303" t="str">
            <v>无</v>
          </cell>
          <cell r="Z303" t="str">
            <v>无</v>
          </cell>
          <cell r="AA303" t="str">
            <v>无</v>
          </cell>
          <cell r="AB303">
            <v>44314</v>
          </cell>
          <cell r="AC303">
            <v>9292.60320134794</v>
          </cell>
          <cell r="AD303">
            <v>551516</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10057.5063184499</v>
          </cell>
          <cell r="V304">
            <v>596913</v>
          </cell>
          <cell r="W304" t="str">
            <v>无</v>
          </cell>
          <cell r="X304" t="str">
            <v>无</v>
          </cell>
          <cell r="Z304" t="str">
            <v>无</v>
          </cell>
          <cell r="AA304" t="str">
            <v>无</v>
          </cell>
          <cell r="AB304">
            <v>44371</v>
          </cell>
          <cell r="AC304">
            <v>9091.17101937658</v>
          </cell>
          <cell r="AD304">
            <v>539561</v>
          </cell>
        </row>
        <row r="305">
          <cell r="C305" t="str">
            <v>2-1-503</v>
          </cell>
          <cell r="D305" t="str">
            <v>2</v>
          </cell>
          <cell r="E305">
            <v>1</v>
          </cell>
          <cell r="G305">
            <v>503</v>
          </cell>
          <cell r="H305" t="str">
            <v>品业</v>
          </cell>
          <cell r="I305" t="str">
            <v>梁子杰</v>
          </cell>
          <cell r="J305" t="str">
            <v>已签约</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7254.79531485562</v>
          </cell>
          <cell r="V305">
            <v>625581</v>
          </cell>
          <cell r="W305" t="str">
            <v>无</v>
          </cell>
          <cell r="X305" t="str">
            <v>无</v>
          </cell>
          <cell r="Z305" t="str">
            <v>无</v>
          </cell>
          <cell r="AA305" t="str">
            <v>无</v>
          </cell>
          <cell r="AB305">
            <v>45106</v>
          </cell>
          <cell r="AC305">
            <v>7000.99733271483</v>
          </cell>
          <cell r="AD305">
            <v>603696</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v>
          </cell>
          <cell r="V306">
            <v>924963</v>
          </cell>
          <cell r="W306" t="str">
            <v>无</v>
          </cell>
          <cell r="X306" t="str">
            <v>无</v>
          </cell>
          <cell r="Z306" t="str">
            <v>无</v>
          </cell>
          <cell r="AA306" t="str">
            <v>无</v>
          </cell>
          <cell r="AB306">
            <v>44321</v>
          </cell>
          <cell r="AC306">
            <v>9793.37817464919</v>
          </cell>
          <cell r="AD306">
            <v>844483</v>
          </cell>
        </row>
        <row r="307">
          <cell r="C307" t="str">
            <v>2-1-505</v>
          </cell>
          <cell r="D307" t="str">
            <v>2</v>
          </cell>
          <cell r="E307">
            <v>1</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10168.5959417132</v>
          </cell>
          <cell r="V307">
            <v>746680</v>
          </cell>
          <cell r="W307" t="str">
            <v>无</v>
          </cell>
          <cell r="X307" t="str">
            <v>无</v>
          </cell>
          <cell r="Z307" t="str">
            <v>无</v>
          </cell>
          <cell r="AA307" t="str">
            <v>无</v>
          </cell>
          <cell r="AB307">
            <v>45042</v>
          </cell>
          <cell r="AC307">
            <v>7448.99904671115</v>
          </cell>
          <cell r="AD307">
            <v>546980</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v>
          </cell>
          <cell r="V308">
            <v>738499</v>
          </cell>
          <cell r="W308" t="str">
            <v>无</v>
          </cell>
          <cell r="X308" t="str">
            <v>无</v>
          </cell>
          <cell r="Z308" t="str">
            <v>无</v>
          </cell>
          <cell r="AA308" t="str">
            <v>无</v>
          </cell>
          <cell r="AB308">
            <v>44352</v>
          </cell>
          <cell r="AC308">
            <v>9183.00422170775</v>
          </cell>
          <cell r="AD308">
            <v>674308</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v>
          </cell>
          <cell r="V309">
            <v>849836</v>
          </cell>
          <cell r="W309" t="str">
            <v>无</v>
          </cell>
          <cell r="X309" t="str">
            <v>无</v>
          </cell>
          <cell r="Z309" t="str">
            <v>无</v>
          </cell>
          <cell r="AA309" t="str">
            <v>无</v>
          </cell>
          <cell r="AB309">
            <v>44327</v>
          </cell>
          <cell r="AC309">
            <v>8940.10707635009</v>
          </cell>
          <cell r="AD309">
            <v>768134</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10280.3369839933</v>
          </cell>
          <cell r="V310">
            <v>610138</v>
          </cell>
          <cell r="W310" t="str">
            <v>无</v>
          </cell>
          <cell r="X310" t="str">
            <v>无</v>
          </cell>
          <cell r="Z310" t="str">
            <v>无</v>
          </cell>
          <cell r="AA310" t="str">
            <v>无</v>
          </cell>
          <cell r="AB310">
            <v>44305</v>
          </cell>
          <cell r="AC310">
            <v>9292.60320134794</v>
          </cell>
          <cell r="AD310">
            <v>551516</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10057.5063184499</v>
          </cell>
          <cell r="V311">
            <v>596913</v>
          </cell>
          <cell r="W311" t="str">
            <v>无</v>
          </cell>
          <cell r="X311" t="str">
            <v>无</v>
          </cell>
          <cell r="Z311" t="str">
            <v>无</v>
          </cell>
          <cell r="AA311" t="str">
            <v>无</v>
          </cell>
          <cell r="AB311">
            <v>44458</v>
          </cell>
          <cell r="AC311">
            <v>9182.99915754002</v>
          </cell>
          <cell r="AD311">
            <v>545011</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10648.6953496463</v>
          </cell>
          <cell r="V312">
            <v>918237</v>
          </cell>
          <cell r="W312" t="str">
            <v>无</v>
          </cell>
          <cell r="X312" t="str">
            <v>无</v>
          </cell>
          <cell r="Z312" t="str">
            <v>无</v>
          </cell>
          <cell r="AA312" t="str">
            <v>无</v>
          </cell>
          <cell r="AB312">
            <v>44313</v>
          </cell>
          <cell r="AC312">
            <v>9432.44810390815</v>
          </cell>
          <cell r="AD312">
            <v>813360</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cell r="AC313">
            <v>6415.4586570799</v>
          </cell>
          <cell r="AD313">
            <v>553205</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10168.5959417132</v>
          </cell>
          <cell r="V314">
            <v>746680</v>
          </cell>
          <cell r="W314" t="str">
            <v>无</v>
          </cell>
          <cell r="X314" t="str">
            <v>无</v>
          </cell>
          <cell r="Z314" t="str">
            <v>无</v>
          </cell>
          <cell r="AA314" t="str">
            <v>无</v>
          </cell>
          <cell r="AB314">
            <v>44306</v>
          </cell>
          <cell r="AC314">
            <v>9191.88342639248</v>
          </cell>
          <cell r="AD314">
            <v>674960</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v>
          </cell>
          <cell r="V315">
            <v>738499</v>
          </cell>
          <cell r="W315" t="str">
            <v>无</v>
          </cell>
          <cell r="X315" t="str">
            <v>无</v>
          </cell>
          <cell r="Z315" t="str">
            <v>无</v>
          </cell>
          <cell r="AA315" t="str">
            <v>无</v>
          </cell>
          <cell r="AB315">
            <v>44639</v>
          </cell>
          <cell r="AC315">
            <v>9183.00422170775</v>
          </cell>
          <cell r="AD315">
            <v>674308</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v>
          </cell>
          <cell r="V316">
            <v>849836</v>
          </cell>
          <cell r="W316" t="str">
            <v>无</v>
          </cell>
          <cell r="X316" t="str">
            <v>无</v>
          </cell>
          <cell r="Z316" t="str">
            <v>无</v>
          </cell>
          <cell r="AA316" t="str">
            <v>无</v>
          </cell>
          <cell r="AB316">
            <v>44327</v>
          </cell>
          <cell r="AC316">
            <v>8940.10707635009</v>
          </cell>
          <cell r="AD316">
            <v>768134</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10280.3369839933</v>
          </cell>
          <cell r="V317">
            <v>610138</v>
          </cell>
          <cell r="W317" t="str">
            <v>无</v>
          </cell>
          <cell r="X317" t="str">
            <v>无</v>
          </cell>
          <cell r="Z317" t="str">
            <v>无</v>
          </cell>
          <cell r="AA317" t="str">
            <v>无</v>
          </cell>
          <cell r="AB317">
            <v>44454</v>
          </cell>
          <cell r="AC317">
            <v>9292.60320134794</v>
          </cell>
          <cell r="AD317">
            <v>551516</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10057.5063184499</v>
          </cell>
          <cell r="V318">
            <v>596913</v>
          </cell>
          <cell r="W318" t="str">
            <v>无</v>
          </cell>
          <cell r="X318" t="str">
            <v>无</v>
          </cell>
          <cell r="Z318" t="str">
            <v>无</v>
          </cell>
          <cell r="AA318" t="str">
            <v>无</v>
          </cell>
          <cell r="AB318">
            <v>44315</v>
          </cell>
          <cell r="AC318">
            <v>8909.35130581297</v>
          </cell>
          <cell r="AD318">
            <v>528770</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10648.6953496463</v>
          </cell>
          <cell r="V319">
            <v>918237</v>
          </cell>
          <cell r="W319" t="str">
            <v>无</v>
          </cell>
          <cell r="X319" t="str">
            <v>无</v>
          </cell>
          <cell r="Z319" t="str">
            <v>无</v>
          </cell>
          <cell r="AA319" t="str">
            <v>无</v>
          </cell>
          <cell r="AB319">
            <v>44452</v>
          </cell>
          <cell r="AC319">
            <v>9365.85874985504</v>
          </cell>
          <cell r="AD319">
            <v>807618</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v>
          </cell>
          <cell r="V320">
            <v>924963</v>
          </cell>
          <cell r="W320" t="str">
            <v>无</v>
          </cell>
          <cell r="X320" t="str">
            <v>无</v>
          </cell>
          <cell r="Z320" t="str">
            <v>无</v>
          </cell>
          <cell r="AA320" t="str">
            <v>无</v>
          </cell>
          <cell r="AB320">
            <v>44428</v>
          </cell>
          <cell r="AC320">
            <v>9404.58077235301</v>
          </cell>
          <cell r="AD320">
            <v>810957</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10168.5959417132</v>
          </cell>
          <cell r="V321">
            <v>746680</v>
          </cell>
          <cell r="W321" t="str">
            <v>无</v>
          </cell>
          <cell r="X321" t="str">
            <v>无</v>
          </cell>
          <cell r="Z321" t="str">
            <v>无</v>
          </cell>
          <cell r="AA321" t="str">
            <v>无</v>
          </cell>
          <cell r="AB321">
            <v>44306</v>
          </cell>
          <cell r="AC321">
            <v>9008.04848154705</v>
          </cell>
          <cell r="AD321">
            <v>661461</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v>
          </cell>
          <cell r="V322">
            <v>738499</v>
          </cell>
          <cell r="W322" t="str">
            <v>无</v>
          </cell>
          <cell r="X322" t="str">
            <v>无</v>
          </cell>
          <cell r="Z322" t="str">
            <v>无</v>
          </cell>
          <cell r="AA322" t="str">
            <v>无</v>
          </cell>
          <cell r="AB322">
            <v>44447</v>
          </cell>
          <cell r="AC322">
            <v>9276.71251532071</v>
          </cell>
          <cell r="AD322">
            <v>681189</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v>
          </cell>
          <cell r="V323">
            <v>849836</v>
          </cell>
          <cell r="W323" t="str">
            <v>无</v>
          </cell>
          <cell r="X323" t="str">
            <v>无</v>
          </cell>
          <cell r="Z323" t="str">
            <v>无</v>
          </cell>
          <cell r="AA323" t="str">
            <v>无</v>
          </cell>
          <cell r="AB323">
            <v>44345</v>
          </cell>
          <cell r="AC323">
            <v>8940.10707635009</v>
          </cell>
          <cell r="AD323">
            <v>768134</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10391.7607413648</v>
          </cell>
          <cell r="V324">
            <v>616751</v>
          </cell>
          <cell r="W324" t="str">
            <v>无</v>
          </cell>
          <cell r="X324" t="str">
            <v>无</v>
          </cell>
          <cell r="Z324" t="str">
            <v>无</v>
          </cell>
          <cell r="AA324" t="str">
            <v>无</v>
          </cell>
          <cell r="AB324">
            <v>44303</v>
          </cell>
          <cell r="AC324">
            <v>9393.31086773378</v>
          </cell>
          <cell r="AD324">
            <v>557493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v>
          </cell>
          <cell r="V325">
            <v>603525</v>
          </cell>
          <cell r="W325" t="str">
            <v>无</v>
          </cell>
          <cell r="X325" t="str">
            <v>无</v>
          </cell>
          <cell r="Z325" t="str">
            <v>无</v>
          </cell>
          <cell r="AA325" t="str">
            <v>无</v>
          </cell>
          <cell r="AB325">
            <v>44384</v>
          </cell>
          <cell r="AC325">
            <v>9191.87868576243</v>
          </cell>
          <cell r="AD325">
            <v>545538</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v>
          </cell>
          <cell r="V326">
            <v>635929</v>
          </cell>
          <cell r="W326" t="str">
            <v>无</v>
          </cell>
          <cell r="X326" t="str">
            <v>无</v>
          </cell>
          <cell r="Z326" t="str">
            <v>无</v>
          </cell>
          <cell r="AA326" t="str">
            <v>无</v>
          </cell>
          <cell r="AB326">
            <v>44740</v>
          </cell>
          <cell r="AC326">
            <v>6935.68363678534</v>
          </cell>
          <cell r="AD326">
            <v>598064</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10838.1189841123</v>
          </cell>
          <cell r="V327">
            <v>934571</v>
          </cell>
          <cell r="W327" t="str">
            <v>无</v>
          </cell>
          <cell r="X327" t="str">
            <v>无</v>
          </cell>
          <cell r="Z327" t="str">
            <v>无</v>
          </cell>
          <cell r="AA327" t="str">
            <v>无</v>
          </cell>
          <cell r="AB327">
            <v>44300</v>
          </cell>
          <cell r="AC327">
            <v>9697.19355212803</v>
          </cell>
          <cell r="AD327">
            <v>836189</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10280.0081710473</v>
          </cell>
          <cell r="V328">
            <v>754861</v>
          </cell>
          <cell r="W328" t="str">
            <v>无</v>
          </cell>
          <cell r="X328" t="str">
            <v>无</v>
          </cell>
          <cell r="Z328" t="str">
            <v>无</v>
          </cell>
          <cell r="AA328" t="str">
            <v>无</v>
          </cell>
          <cell r="AB328">
            <v>44333</v>
          </cell>
          <cell r="AC328">
            <v>9106.74111398611</v>
          </cell>
          <cell r="AD328">
            <v>668708</v>
          </cell>
        </row>
        <row r="329">
          <cell r="C329" t="str">
            <v>2-1-806</v>
          </cell>
          <cell r="D329" t="str">
            <v>2</v>
          </cell>
          <cell r="E329">
            <v>1</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10168.5959417132</v>
          </cell>
          <cell r="V329">
            <v>746680</v>
          </cell>
          <cell r="W329" t="str">
            <v>无</v>
          </cell>
          <cell r="X329" t="str">
            <v>无</v>
          </cell>
          <cell r="Z329" t="str">
            <v>无</v>
          </cell>
          <cell r="AA329" t="str">
            <v>无</v>
          </cell>
          <cell r="AB329">
            <v>45036</v>
          </cell>
          <cell r="AC329">
            <v>7870.50251940624</v>
          </cell>
          <cell r="AD329">
            <v>577931</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v>
          </cell>
          <cell r="V330">
            <v>859410</v>
          </cell>
          <cell r="W330" t="str">
            <v>无</v>
          </cell>
          <cell r="X330" t="str">
            <v>无</v>
          </cell>
          <cell r="Z330" t="str">
            <v>无</v>
          </cell>
          <cell r="AA330" t="str">
            <v>无</v>
          </cell>
          <cell r="AB330">
            <v>44364</v>
          </cell>
          <cell r="AC330">
            <v>8769.59962756052</v>
          </cell>
          <cell r="AD330">
            <v>753484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10391.7607413648</v>
          </cell>
          <cell r="V331">
            <v>616751</v>
          </cell>
          <cell r="W331" t="str">
            <v>无</v>
          </cell>
          <cell r="X331" t="str">
            <v>无</v>
          </cell>
          <cell r="Z331" t="str">
            <v>无</v>
          </cell>
          <cell r="AA331" t="str">
            <v>无</v>
          </cell>
          <cell r="AB331">
            <v>44367</v>
          </cell>
          <cell r="AC331">
            <v>9488.18871103623</v>
          </cell>
          <cell r="AD331">
            <v>563124</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v>
          </cell>
          <cell r="V332">
            <v>603525</v>
          </cell>
          <cell r="W332" t="str">
            <v>无</v>
          </cell>
          <cell r="X332" t="str">
            <v>无</v>
          </cell>
          <cell r="Z332" t="str">
            <v>无</v>
          </cell>
          <cell r="AA332" t="str">
            <v>无</v>
          </cell>
          <cell r="AB332">
            <v>44857</v>
          </cell>
          <cell r="AC332">
            <v>9008.03706823926</v>
          </cell>
          <cell r="AD332">
            <v>534627</v>
          </cell>
        </row>
        <row r="333">
          <cell r="C333" t="str">
            <v>2-1-903</v>
          </cell>
          <cell r="D333" t="str">
            <v>2</v>
          </cell>
          <cell r="E333">
            <v>1</v>
          </cell>
          <cell r="G333">
            <v>903</v>
          </cell>
          <cell r="H333" t="str">
            <v>自销</v>
          </cell>
          <cell r="I333" t="str">
            <v>刘梓轩</v>
          </cell>
          <cell r="J333" t="str">
            <v>已签约</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T333">
            <v>44297</v>
          </cell>
          <cell r="U333">
            <v>10644.1609648614</v>
          </cell>
          <cell r="V333">
            <v>917846</v>
          </cell>
          <cell r="W333" t="str">
            <v>无</v>
          </cell>
          <cell r="X333" t="str">
            <v>无</v>
          </cell>
          <cell r="Z333" t="str">
            <v>无</v>
          </cell>
          <cell r="AA333" t="str">
            <v>无</v>
          </cell>
          <cell r="AB333">
            <v>45144</v>
          </cell>
          <cell r="AC333">
            <v>9823.90119447988</v>
          </cell>
          <cell r="AD333">
            <v>847115</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10838.1189841123</v>
          </cell>
          <cell r="V334">
            <v>934571</v>
          </cell>
          <cell r="W334" t="str">
            <v>无</v>
          </cell>
          <cell r="X334" t="str">
            <v>无</v>
          </cell>
          <cell r="Z334" t="str">
            <v>无</v>
          </cell>
          <cell r="AA334" t="str">
            <v>无</v>
          </cell>
          <cell r="AB334">
            <v>44315</v>
          </cell>
          <cell r="AC334">
            <v>9600.22034094862</v>
          </cell>
          <cell r="AD334">
            <v>827827</v>
          </cell>
        </row>
        <row r="335">
          <cell r="C335" t="str">
            <v>2-1-905</v>
          </cell>
          <cell r="D335" t="str">
            <v>2</v>
          </cell>
          <cell r="E335">
            <v>1</v>
          </cell>
          <cell r="G335">
            <v>905</v>
          </cell>
          <cell r="H335" t="str">
            <v>品业</v>
          </cell>
          <cell r="I335" t="str">
            <v>张燕秋</v>
          </cell>
          <cell r="J335" t="str">
            <v>已认购</v>
          </cell>
          <cell r="K335">
            <v>73.43</v>
          </cell>
          <cell r="L335">
            <v>56.78</v>
          </cell>
          <cell r="M335" t="str">
            <v>暂无</v>
          </cell>
          <cell r="N335" t="str">
            <v>暂无</v>
          </cell>
          <cell r="O335" t="str">
            <v>郑炎文</v>
          </cell>
          <cell r="T335">
            <v>44297</v>
          </cell>
          <cell r="U335">
            <v>10280.0081710473</v>
          </cell>
          <cell r="V335">
            <v>754861</v>
          </cell>
          <cell r="W335" t="str">
            <v>无</v>
          </cell>
          <cell r="X335" t="str">
            <v>无</v>
          </cell>
          <cell r="Z335" t="str">
            <v>无</v>
          </cell>
          <cell r="AA335" t="str">
            <v>无</v>
          </cell>
          <cell r="AB335" t="str">
            <v/>
          </cell>
          <cell r="AC335">
            <v>9013.82268827455</v>
          </cell>
          <cell r="AD335">
            <v>661885</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10168.5959417132</v>
          </cell>
          <cell r="V336">
            <v>746680</v>
          </cell>
          <cell r="W336" t="str">
            <v>无</v>
          </cell>
          <cell r="X336" t="str">
            <v>无</v>
          </cell>
          <cell r="Z336" t="str">
            <v>无</v>
          </cell>
          <cell r="AA336" t="str">
            <v>无</v>
          </cell>
          <cell r="AB336">
            <v>44369</v>
          </cell>
          <cell r="AC336">
            <v>9191.88342639248</v>
          </cell>
          <cell r="AD336">
            <v>674960</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v>
          </cell>
          <cell r="V337">
            <v>859410</v>
          </cell>
          <cell r="W337" t="str">
            <v>无</v>
          </cell>
          <cell r="X337" t="str">
            <v>无</v>
          </cell>
          <cell r="Z337" t="str">
            <v>无</v>
          </cell>
          <cell r="AA337" t="str">
            <v>无</v>
          </cell>
          <cell r="AB337">
            <v>44302</v>
          </cell>
          <cell r="AC337">
            <v>9132.14618249534</v>
          </cell>
          <cell r="AD337">
            <v>784634</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v>
          </cell>
          <cell r="V338">
            <v>576457</v>
          </cell>
          <cell r="W338" t="str">
            <v>无</v>
          </cell>
          <cell r="X338" t="str">
            <v>无</v>
          </cell>
          <cell r="Z338" t="str">
            <v>无</v>
          </cell>
          <cell r="AA338" t="str">
            <v>无</v>
          </cell>
          <cell r="AB338">
            <v>45002</v>
          </cell>
          <cell r="AC338">
            <v>6631.81664981463</v>
          </cell>
          <cell r="AD338">
            <v>393532</v>
          </cell>
        </row>
        <row r="339">
          <cell r="C339" t="str">
            <v>3-1-1002</v>
          </cell>
          <cell r="D339" t="str">
            <v>3</v>
          </cell>
          <cell r="E339">
            <v>1</v>
          </cell>
          <cell r="G339" t="str">
            <v>1002</v>
          </cell>
          <cell r="H339" t="str">
            <v>品业</v>
          </cell>
          <cell r="I339" t="str">
            <v>梁子杰</v>
          </cell>
          <cell r="J339" t="str">
            <v>已签约</v>
          </cell>
          <cell r="K339">
            <v>59.34</v>
          </cell>
          <cell r="L339">
            <v>45.89</v>
          </cell>
          <cell r="M339" t="str">
            <v>暂无</v>
          </cell>
          <cell r="N339" t="str">
            <v>暂无</v>
          </cell>
          <cell r="O339" t="str">
            <v>陈贤玲</v>
          </cell>
          <cell r="P339" t="str">
            <v>440202196702285323</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A339" t="str">
            <v>无</v>
          </cell>
          <cell r="AB339">
            <v>45076</v>
          </cell>
          <cell r="AC339">
            <v>6691.89416919447</v>
          </cell>
          <cell r="AD339">
            <v>397097</v>
          </cell>
        </row>
        <row r="340">
          <cell r="C340" t="str">
            <v>3-1-1003</v>
          </cell>
          <cell r="D340" t="str">
            <v>3</v>
          </cell>
          <cell r="E340">
            <v>1</v>
          </cell>
          <cell r="G340" t="str">
            <v>1003</v>
          </cell>
          <cell r="K340">
            <v>86.22</v>
          </cell>
          <cell r="L340">
            <v>66.67</v>
          </cell>
          <cell r="M340" t="str">
            <v>暂无</v>
          </cell>
          <cell r="N340" t="str">
            <v>暂无</v>
          </cell>
          <cell r="U340">
            <v>10140.4546508931</v>
          </cell>
          <cell r="V340">
            <v>874310</v>
          </cell>
          <cell r="W340" t="str">
            <v>无</v>
          </cell>
          <cell r="X340" t="str">
            <v>无</v>
          </cell>
          <cell r="Z340" t="str">
            <v>无</v>
          </cell>
          <cell r="AA340" t="str">
            <v>无</v>
          </cell>
          <cell r="AB340" t="str">
            <v/>
          </cell>
          <cell r="AC340">
            <v>0</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v>
          </cell>
          <cell r="V341">
            <v>865128</v>
          </cell>
          <cell r="W341" t="str">
            <v>无</v>
          </cell>
          <cell r="X341" t="str">
            <v>无</v>
          </cell>
          <cell r="Z341" t="str">
            <v>无</v>
          </cell>
          <cell r="AA341" t="str">
            <v>无</v>
          </cell>
          <cell r="AB341">
            <v>44943</v>
          </cell>
          <cell r="AC341">
            <v>8191.31292043609</v>
          </cell>
          <cell r="AD341">
            <v>706255</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v>
          </cell>
          <cell r="V342">
            <v>740704</v>
          </cell>
          <cell r="W342" t="str">
            <v>无</v>
          </cell>
          <cell r="X342" t="str">
            <v>无</v>
          </cell>
          <cell r="Z342" t="str">
            <v>无</v>
          </cell>
          <cell r="AA342" t="str">
            <v>无</v>
          </cell>
          <cell r="AB342">
            <v>44992</v>
          </cell>
          <cell r="AC342">
            <v>6500</v>
          </cell>
          <cell r="AD342">
            <v>477295</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S343" t="str">
            <v>员工自购</v>
          </cell>
          <cell r="U343">
            <v>9980.70271006401</v>
          </cell>
          <cell r="V343">
            <v>732883</v>
          </cell>
          <cell r="W343" t="str">
            <v>无</v>
          </cell>
          <cell r="X343" t="str">
            <v>无</v>
          </cell>
          <cell r="Z343" t="str">
            <v>无</v>
          </cell>
          <cell r="AA343" t="str">
            <v>无</v>
          </cell>
          <cell r="AB343" t="str">
            <v/>
          </cell>
          <cell r="AC343">
            <v>5717.82718235054</v>
          </cell>
          <cell r="AD343">
            <v>419860.05</v>
          </cell>
        </row>
        <row r="344">
          <cell r="C344" t="str">
            <v>3-1-1007</v>
          </cell>
          <cell r="D344" t="str">
            <v>3</v>
          </cell>
          <cell r="E344">
            <v>1</v>
          </cell>
          <cell r="G344" t="str">
            <v>1007</v>
          </cell>
          <cell r="H344" t="str">
            <v>品业</v>
          </cell>
          <cell r="I344" t="str">
            <v>蒋晓霞</v>
          </cell>
          <cell r="J344" t="str">
            <v>已认购</v>
          </cell>
          <cell r="K344">
            <v>86</v>
          </cell>
          <cell r="L344">
            <v>66.5</v>
          </cell>
          <cell r="M344" t="str">
            <v>暂无</v>
          </cell>
          <cell r="N344" t="str">
            <v>暂无</v>
          </cell>
          <cell r="O344" t="str">
            <v>丁春露；黄益龙</v>
          </cell>
          <cell r="P344" t="str">
            <v>420582198904265420、445224198410040334</v>
          </cell>
          <cell r="Q344" t="str">
            <v>13751891799、19186238986</v>
          </cell>
          <cell r="R344" t="str">
            <v>广东省广州市花都区红棉大道南23号1010房（特耐王包装广州有限公司）</v>
          </cell>
          <cell r="S344" t="str">
            <v>中介-玉阁</v>
          </cell>
          <cell r="T344">
            <v>45171</v>
          </cell>
          <cell r="U344">
            <v>9820.96511627907</v>
          </cell>
          <cell r="V344">
            <v>844603</v>
          </cell>
          <cell r="W344" t="str">
            <v>无</v>
          </cell>
          <cell r="X344" t="str">
            <v>无</v>
          </cell>
          <cell r="Z344" t="str">
            <v>无</v>
          </cell>
          <cell r="AA344" t="str">
            <v>无</v>
          </cell>
          <cell r="AB344" t="str">
            <v/>
          </cell>
          <cell r="AC344">
            <v>5963.20930232558</v>
          </cell>
          <cell r="AD344">
            <v>512836</v>
          </cell>
        </row>
        <row r="345">
          <cell r="C345" t="str">
            <v>3-1-101</v>
          </cell>
          <cell r="D345" t="str">
            <v>3</v>
          </cell>
          <cell r="E345">
            <v>1</v>
          </cell>
          <cell r="G345">
            <v>101</v>
          </cell>
          <cell r="K345">
            <v>59.34</v>
          </cell>
          <cell r="L345">
            <v>45.89</v>
          </cell>
          <cell r="M345" t="str">
            <v>暂无</v>
          </cell>
          <cell r="N345" t="str">
            <v>暂无</v>
          </cell>
          <cell r="U345">
            <v>8926.40714526458</v>
          </cell>
          <cell r="V345">
            <v>529693</v>
          </cell>
          <cell r="W345" t="str">
            <v>无</v>
          </cell>
          <cell r="X345" t="str">
            <v>无</v>
          </cell>
          <cell r="Z345" t="str">
            <v>无</v>
          </cell>
          <cell r="AA345" t="str">
            <v>无</v>
          </cell>
          <cell r="AB345" t="str">
            <v/>
          </cell>
          <cell r="AC345">
            <v>0</v>
          </cell>
        </row>
        <row r="346">
          <cell r="C346" t="str">
            <v>3-1-102</v>
          </cell>
          <cell r="D346" t="str">
            <v>3</v>
          </cell>
          <cell r="E346">
            <v>1</v>
          </cell>
          <cell r="G346">
            <v>102</v>
          </cell>
          <cell r="H346" t="str">
            <v>品业</v>
          </cell>
          <cell r="I346" t="str">
            <v>杨天强</v>
          </cell>
          <cell r="J346" t="str">
            <v>已认购</v>
          </cell>
          <cell r="K346">
            <v>59.33</v>
          </cell>
          <cell r="L346">
            <v>45.88</v>
          </cell>
          <cell r="M346" t="str">
            <v>暂无</v>
          </cell>
          <cell r="N346" t="str">
            <v>暂无</v>
          </cell>
          <cell r="O346" t="str">
            <v>喻建新</v>
          </cell>
          <cell r="P346" t="str">
            <v>430322197102230429</v>
          </cell>
          <cell r="Q346">
            <v>13533081520</v>
          </cell>
          <cell r="R346" t="str">
            <v>广东省广州市狮岭镇山前大道金勇御水山庄香格岭二街3号别墅</v>
          </cell>
          <cell r="S346" t="str">
            <v>中介-华江</v>
          </cell>
          <cell r="T346">
            <v>45158</v>
          </cell>
          <cell r="U346">
            <v>9032.91757963931</v>
          </cell>
          <cell r="V346">
            <v>535923</v>
          </cell>
          <cell r="W346" t="str">
            <v>无</v>
          </cell>
          <cell r="X346" t="str">
            <v>无</v>
          </cell>
          <cell r="Z346" t="str">
            <v>无</v>
          </cell>
          <cell r="AA346" t="str">
            <v>无</v>
          </cell>
          <cell r="AB346" t="str">
            <v/>
          </cell>
          <cell r="AC346">
            <v>6506.16888589247</v>
          </cell>
          <cell r="AD346">
            <v>386011</v>
          </cell>
        </row>
        <row r="347">
          <cell r="C347" t="str">
            <v>3-1-103</v>
          </cell>
          <cell r="D347" t="str">
            <v>3</v>
          </cell>
          <cell r="E347">
            <v>1</v>
          </cell>
          <cell r="G347">
            <v>103</v>
          </cell>
          <cell r="K347">
            <v>86.22</v>
          </cell>
          <cell r="L347">
            <v>66.67</v>
          </cell>
          <cell r="M347" t="str">
            <v>暂无</v>
          </cell>
          <cell r="N347" t="str">
            <v>暂无</v>
          </cell>
          <cell r="U347">
            <v>9352.389236836</v>
          </cell>
          <cell r="V347">
            <v>806363</v>
          </cell>
          <cell r="W347" t="str">
            <v>无</v>
          </cell>
          <cell r="X347" t="str">
            <v>无</v>
          </cell>
          <cell r="Z347" t="str">
            <v>无</v>
          </cell>
          <cell r="AA347" t="str">
            <v>无</v>
          </cell>
          <cell r="AB347" t="str">
            <v/>
          </cell>
          <cell r="AC347">
            <v>0</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cell r="AC348">
            <v>0</v>
          </cell>
        </row>
        <row r="349">
          <cell r="C349" t="str">
            <v>3-1-107</v>
          </cell>
          <cell r="D349" t="str">
            <v>3</v>
          </cell>
          <cell r="E349">
            <v>1</v>
          </cell>
          <cell r="G349">
            <v>107</v>
          </cell>
          <cell r="K349">
            <v>86</v>
          </cell>
          <cell r="L349">
            <v>66.5</v>
          </cell>
          <cell r="M349" t="str">
            <v>暂无</v>
          </cell>
          <cell r="N349" t="str">
            <v>暂无</v>
          </cell>
          <cell r="U349">
            <v>9032.90697674419</v>
          </cell>
          <cell r="V349">
            <v>776830</v>
          </cell>
          <cell r="W349" t="str">
            <v>无</v>
          </cell>
          <cell r="X349" t="str">
            <v>无</v>
          </cell>
          <cell r="Z349" t="str">
            <v>无</v>
          </cell>
          <cell r="AA349" t="str">
            <v>无</v>
          </cell>
          <cell r="AB349" t="str">
            <v/>
          </cell>
          <cell r="AC349">
            <v>0</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v>
          </cell>
          <cell r="V350">
            <v>580880</v>
          </cell>
          <cell r="W350" t="str">
            <v>无</v>
          </cell>
          <cell r="X350" t="str">
            <v>无</v>
          </cell>
          <cell r="Z350" t="str">
            <v>无</v>
          </cell>
          <cell r="AA350" t="str">
            <v>无</v>
          </cell>
          <cell r="AB350">
            <v>45002</v>
          </cell>
          <cell r="AC350">
            <v>6682.05257836198</v>
          </cell>
          <cell r="AD350">
            <v>396513</v>
          </cell>
        </row>
        <row r="351">
          <cell r="C351" t="str">
            <v>3-1-1102</v>
          </cell>
          <cell r="D351" t="str">
            <v>3</v>
          </cell>
          <cell r="E351">
            <v>1</v>
          </cell>
          <cell r="G351" t="str">
            <v>1102</v>
          </cell>
          <cell r="H351" t="str">
            <v>品业</v>
          </cell>
          <cell r="I351" t="str">
            <v>范丽娟、葛海虎</v>
          </cell>
          <cell r="J351" t="str">
            <v>已签约</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9895.51735760027</v>
          </cell>
          <cell r="V351">
            <v>587200</v>
          </cell>
          <cell r="W351" t="str">
            <v>无</v>
          </cell>
          <cell r="X351" t="str">
            <v>无</v>
          </cell>
          <cell r="Z351" t="str">
            <v>无</v>
          </cell>
          <cell r="AA351" t="str">
            <v>无</v>
          </cell>
          <cell r="AB351">
            <v>45062</v>
          </cell>
          <cell r="AC351">
            <v>8283.55240984159</v>
          </cell>
          <cell r="AD351">
            <v>491546</v>
          </cell>
        </row>
        <row r="352">
          <cell r="C352" t="str">
            <v>3-1-1103</v>
          </cell>
          <cell r="D352" t="str">
            <v>3</v>
          </cell>
          <cell r="E352">
            <v>1</v>
          </cell>
          <cell r="G352" t="str">
            <v>1103</v>
          </cell>
          <cell r="H352" t="str">
            <v>品业</v>
          </cell>
          <cell r="I352" t="str">
            <v>葛海虎</v>
          </cell>
          <cell r="J352" t="str">
            <v>已认购</v>
          </cell>
          <cell r="K352">
            <v>86.22</v>
          </cell>
          <cell r="L352">
            <v>66.67</v>
          </cell>
          <cell r="M352" t="str">
            <v>暂无</v>
          </cell>
          <cell r="N352" t="str">
            <v>暂无</v>
          </cell>
          <cell r="O352" t="str">
            <v>龚树荣</v>
          </cell>
          <cell r="P352" t="str">
            <v>440182198202172133</v>
          </cell>
          <cell r="Q352">
            <v>13828452682</v>
          </cell>
          <cell r="R352" t="str">
            <v>广东省广州市花都区炭步镇环山村八队一巷7号</v>
          </cell>
          <cell r="S352" t="str">
            <v>中介-华江</v>
          </cell>
          <cell r="T352">
            <v>45167</v>
          </cell>
          <cell r="U352">
            <v>10214.9965205289</v>
          </cell>
          <cell r="V352">
            <v>880737</v>
          </cell>
          <cell r="W352" t="str">
            <v>无</v>
          </cell>
          <cell r="X352" t="str">
            <v>无</v>
          </cell>
          <cell r="Z352" t="str">
            <v>无</v>
          </cell>
          <cell r="AA352" t="str">
            <v>无</v>
          </cell>
          <cell r="AB352" t="str">
            <v/>
          </cell>
          <cell r="AC352">
            <v>9523.35884945488</v>
          </cell>
          <cell r="AD352">
            <v>821104</v>
          </cell>
        </row>
        <row r="353">
          <cell r="C353" t="str">
            <v>3-1-1104</v>
          </cell>
          <cell r="D353" t="str">
            <v>3</v>
          </cell>
          <cell r="E353">
            <v>1</v>
          </cell>
          <cell r="G353" t="str">
            <v>1104</v>
          </cell>
          <cell r="K353">
            <v>86.22</v>
          </cell>
          <cell r="L353">
            <v>66.67</v>
          </cell>
          <cell r="M353" t="str">
            <v>暂无</v>
          </cell>
          <cell r="N353" t="str">
            <v>暂无</v>
          </cell>
          <cell r="U353">
            <v>10108.5131060079</v>
          </cell>
          <cell r="V353">
            <v>871556</v>
          </cell>
          <cell r="W353" t="str">
            <v>无</v>
          </cell>
          <cell r="X353" t="str">
            <v>无</v>
          </cell>
          <cell r="Z353" t="str">
            <v>无</v>
          </cell>
          <cell r="AA353" t="str">
            <v>无</v>
          </cell>
          <cell r="AB353" t="str">
            <v/>
          </cell>
          <cell r="AC353">
            <v>0</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v>
          </cell>
          <cell r="V354">
            <v>746178</v>
          </cell>
          <cell r="W354" t="str">
            <v>无</v>
          </cell>
          <cell r="X354" t="str">
            <v>无</v>
          </cell>
          <cell r="Z354" t="str">
            <v>无</v>
          </cell>
          <cell r="AA354" t="str">
            <v>无</v>
          </cell>
          <cell r="AB354" t="str">
            <v/>
          </cell>
          <cell r="AC354">
            <v>6225.40650960098</v>
          </cell>
          <cell r="AD354">
            <v>457131.6</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A355" t="str">
            <v>无</v>
          </cell>
          <cell r="AB355">
            <v>45005</v>
          </cell>
          <cell r="AC355">
            <v>6845.3356938581</v>
          </cell>
          <cell r="AD355">
            <v>502653</v>
          </cell>
        </row>
        <row r="356">
          <cell r="C356" t="str">
            <v>3-1-1107</v>
          </cell>
          <cell r="D356" t="str">
            <v>3</v>
          </cell>
          <cell r="E356">
            <v>1</v>
          </cell>
          <cell r="G356" t="str">
            <v>1107</v>
          </cell>
          <cell r="H356" t="str">
            <v>品业</v>
          </cell>
          <cell r="I356" t="str">
            <v>袁家伟</v>
          </cell>
          <cell r="J356" t="str">
            <v>已认购</v>
          </cell>
          <cell r="K356">
            <v>86</v>
          </cell>
          <cell r="L356">
            <v>66.5</v>
          </cell>
          <cell r="M356" t="str">
            <v>暂无</v>
          </cell>
          <cell r="N356" t="str">
            <v>暂无</v>
          </cell>
          <cell r="O356" t="str">
            <v>肖孟孟</v>
          </cell>
          <cell r="P356" t="str">
            <v>411528199012172654</v>
          </cell>
          <cell r="Q356">
            <v>13087011583</v>
          </cell>
          <cell r="R356" t="str">
            <v>河南省息县东岳镇肖庄村前肖庄东组</v>
          </cell>
          <cell r="S356" t="str">
            <v>中介-华江</v>
          </cell>
          <cell r="T356">
            <v>45158</v>
          </cell>
          <cell r="U356">
            <v>9895.52325581395</v>
          </cell>
          <cell r="V356">
            <v>851015</v>
          </cell>
          <cell r="W356" t="str">
            <v>无</v>
          </cell>
          <cell r="X356" t="str">
            <v>无</v>
          </cell>
          <cell r="Z356" t="str">
            <v>无</v>
          </cell>
          <cell r="AA356" t="str">
            <v>无</v>
          </cell>
          <cell r="AB356" t="str">
            <v/>
          </cell>
          <cell r="AC356">
            <v>7283.53488372093</v>
          </cell>
          <cell r="AD356">
            <v>626384</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v>
          </cell>
          <cell r="V357">
            <v>580880</v>
          </cell>
          <cell r="W357" t="str">
            <v>无</v>
          </cell>
          <cell r="X357" t="str">
            <v>无</v>
          </cell>
          <cell r="Z357" t="str">
            <v>无</v>
          </cell>
          <cell r="AA357" t="str">
            <v>无</v>
          </cell>
          <cell r="AB357">
            <v>44862</v>
          </cell>
          <cell r="AC357">
            <v>6403.77485675767</v>
          </cell>
          <cell r="AD357">
            <v>380000</v>
          </cell>
        </row>
        <row r="358">
          <cell r="C358" t="str">
            <v>3-1-1202</v>
          </cell>
          <cell r="D358" t="str">
            <v>3</v>
          </cell>
          <cell r="E358">
            <v>1</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广东省广州市荔湾区南岸富力路28号</v>
          </cell>
          <cell r="S358" t="str">
            <v>中介-喜佳</v>
          </cell>
          <cell r="T358">
            <v>45025</v>
          </cell>
          <cell r="U358">
            <v>9895.51735760027</v>
          </cell>
          <cell r="V358">
            <v>587200</v>
          </cell>
          <cell r="W358" t="str">
            <v>无</v>
          </cell>
          <cell r="X358" t="str">
            <v>无</v>
          </cell>
          <cell r="Z358" t="str">
            <v>无</v>
          </cell>
          <cell r="AA358" t="str">
            <v>无</v>
          </cell>
          <cell r="AB358">
            <v>45034</v>
          </cell>
          <cell r="AC358">
            <v>6403.77485675767</v>
          </cell>
          <cell r="AD358">
            <v>380000</v>
          </cell>
        </row>
        <row r="359">
          <cell r="C359" t="str">
            <v>3-1-1203</v>
          </cell>
          <cell r="D359" t="str">
            <v>3</v>
          </cell>
          <cell r="E359">
            <v>1</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10214.9965205289</v>
          </cell>
          <cell r="V359">
            <v>880737</v>
          </cell>
          <cell r="W359" t="str">
            <v>无</v>
          </cell>
          <cell r="X359" t="str">
            <v>无</v>
          </cell>
          <cell r="Z359" t="str">
            <v>无</v>
          </cell>
          <cell r="AA359" t="str">
            <v>无</v>
          </cell>
          <cell r="AB359">
            <v>45033</v>
          </cell>
          <cell r="AC359">
            <v>6500</v>
          </cell>
          <cell r="AD359">
            <v>560430</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10108.5131060079</v>
          </cell>
          <cell r="V360">
            <v>871556</v>
          </cell>
          <cell r="W360" t="str">
            <v>无</v>
          </cell>
          <cell r="X360" t="str">
            <v>无</v>
          </cell>
          <cell r="Z360" t="str">
            <v>无</v>
          </cell>
          <cell r="AA360" t="str">
            <v>无</v>
          </cell>
          <cell r="AB360">
            <v>44943</v>
          </cell>
          <cell r="AC360">
            <v>8223.15008118766</v>
          </cell>
          <cell r="AD360">
            <v>709000</v>
          </cell>
        </row>
        <row r="361">
          <cell r="C361" t="str">
            <v>3-1-1205</v>
          </cell>
          <cell r="D361" t="str">
            <v>3</v>
          </cell>
          <cell r="E361">
            <v>1</v>
          </cell>
          <cell r="G361" t="str">
            <v>1205</v>
          </cell>
          <cell r="K361">
            <v>73.43</v>
          </cell>
          <cell r="L361">
            <v>56.78</v>
          </cell>
          <cell r="M361" t="str">
            <v>暂无</v>
          </cell>
          <cell r="N361" t="str">
            <v>暂无</v>
          </cell>
          <cell r="U361">
            <v>10161.7594988424</v>
          </cell>
          <cell r="V361">
            <v>746178</v>
          </cell>
          <cell r="W361" t="str">
            <v>无</v>
          </cell>
          <cell r="X361" t="str">
            <v>无</v>
          </cell>
          <cell r="Z361" t="str">
            <v>无</v>
          </cell>
          <cell r="AA361" t="str">
            <v>无</v>
          </cell>
          <cell r="AC361">
            <v>0</v>
          </cell>
        </row>
        <row r="362">
          <cell r="C362" t="str">
            <v>3-1-1206</v>
          </cell>
          <cell r="D362" t="str">
            <v>3</v>
          </cell>
          <cell r="E362">
            <v>1</v>
          </cell>
          <cell r="G362" t="str">
            <v>1206</v>
          </cell>
          <cell r="H362" t="str">
            <v>品业</v>
          </cell>
          <cell r="I362" t="str">
            <v>葛海虎</v>
          </cell>
          <cell r="J362" t="str">
            <v>已签约</v>
          </cell>
          <cell r="K362">
            <v>73.43</v>
          </cell>
          <cell r="L362">
            <v>56.78</v>
          </cell>
          <cell r="M362" t="str">
            <v>暂无</v>
          </cell>
          <cell r="N362" t="str">
            <v>暂无</v>
          </cell>
          <cell r="O362" t="str">
            <v>刘洪文</v>
          </cell>
          <cell r="P362" t="str">
            <v>360722198407106312</v>
          </cell>
          <cell r="Q362">
            <v>13434130593</v>
          </cell>
          <cell r="R362" t="str">
            <v>广东省广州市人和镇岗尾贝刘街东十四巷9号305房</v>
          </cell>
          <cell r="S362" t="str">
            <v>中介-玉阁</v>
          </cell>
          <cell r="T362">
            <v>45092</v>
          </cell>
          <cell r="U362">
            <v>10055.263516274</v>
          </cell>
          <cell r="V362">
            <v>738358</v>
          </cell>
          <cell r="W362" t="str">
            <v>无</v>
          </cell>
          <cell r="X362" t="str">
            <v>无</v>
          </cell>
          <cell r="Z362" t="str">
            <v>无</v>
          </cell>
          <cell r="AA362" t="str">
            <v>无</v>
          </cell>
          <cell r="AB362">
            <v>45114</v>
          </cell>
          <cell r="AC362">
            <v>7555.16818738935</v>
          </cell>
          <cell r="AD362">
            <v>554776</v>
          </cell>
        </row>
        <row r="363">
          <cell r="C363" t="str">
            <v>3-1-1207</v>
          </cell>
          <cell r="D363" t="str">
            <v>3</v>
          </cell>
          <cell r="E363">
            <v>1</v>
          </cell>
          <cell r="G363" t="str">
            <v>1207</v>
          </cell>
          <cell r="H363" t="str">
            <v>品业</v>
          </cell>
          <cell r="I363" t="str">
            <v>范丽娟</v>
          </cell>
          <cell r="J363" t="str">
            <v>已签约</v>
          </cell>
          <cell r="K363">
            <v>86</v>
          </cell>
          <cell r="L363">
            <v>66.5</v>
          </cell>
          <cell r="M363" t="str">
            <v>暂无</v>
          </cell>
          <cell r="N363" t="str">
            <v>暂无</v>
          </cell>
          <cell r="O363" t="str">
            <v>梁庆鸿</v>
          </cell>
          <cell r="P363" t="str">
            <v>511325199910063832</v>
          </cell>
          <cell r="Q363">
            <v>17608170984</v>
          </cell>
          <cell r="R363" t="str">
            <v>广东省广州市白云区江高镇新楼村岗岗百货</v>
          </cell>
          <cell r="S363" t="str">
            <v>中介-玉阁</v>
          </cell>
          <cell r="T363">
            <v>45143</v>
          </cell>
          <cell r="U363">
            <v>9895.52325581395</v>
          </cell>
          <cell r="V363">
            <v>851015</v>
          </cell>
          <cell r="W363" t="str">
            <v>无</v>
          </cell>
          <cell r="X363" t="str">
            <v>无</v>
          </cell>
          <cell r="Z363" t="str">
            <v>无</v>
          </cell>
          <cell r="AA363" t="str">
            <v>无</v>
          </cell>
          <cell r="AB363">
            <v>45156</v>
          </cell>
          <cell r="AC363">
            <v>6117.20930232558</v>
          </cell>
          <cell r="AD363">
            <v>526080</v>
          </cell>
        </row>
        <row r="364">
          <cell r="C364" t="str">
            <v>3-1-1301</v>
          </cell>
          <cell r="D364" t="str">
            <v>3</v>
          </cell>
          <cell r="E364">
            <v>1</v>
          </cell>
          <cell r="G364" t="str">
            <v>1301</v>
          </cell>
          <cell r="H364" t="str">
            <v>品业</v>
          </cell>
          <cell r="I364" t="str">
            <v>范丽娟</v>
          </cell>
          <cell r="J364" t="str">
            <v>已签约</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v>
          </cell>
          <cell r="V364">
            <v>580880</v>
          </cell>
          <cell r="W364" t="str">
            <v>无</v>
          </cell>
          <cell r="X364" t="str">
            <v>无</v>
          </cell>
          <cell r="Z364" t="str">
            <v>无</v>
          </cell>
          <cell r="AA364" t="str">
            <v>无</v>
          </cell>
          <cell r="AB364">
            <v>45072</v>
          </cell>
          <cell r="AC364">
            <v>8154.41523424334</v>
          </cell>
          <cell r="AD364">
            <v>483883</v>
          </cell>
        </row>
        <row r="365">
          <cell r="C365" t="str">
            <v>3-1-1302</v>
          </cell>
          <cell r="D365" t="str">
            <v>3</v>
          </cell>
          <cell r="E365">
            <v>1</v>
          </cell>
          <cell r="G365" t="str">
            <v>1302</v>
          </cell>
          <cell r="H365" t="str">
            <v>品业</v>
          </cell>
          <cell r="I365" t="str">
            <v>抵债第二批</v>
          </cell>
          <cell r="J365" t="str">
            <v>已签约</v>
          </cell>
          <cell r="K365">
            <v>59.34</v>
          </cell>
          <cell r="L365">
            <v>45.89</v>
          </cell>
          <cell r="M365" t="str">
            <v>暂无</v>
          </cell>
          <cell r="N365" t="str">
            <v>暂无</v>
          </cell>
          <cell r="O365" t="str">
            <v>特艳霞</v>
          </cell>
          <cell r="P365" t="str">
            <v>110224197701300524</v>
          </cell>
          <cell r="Q365">
            <v>18301258290</v>
          </cell>
          <cell r="R365" t="str">
            <v>北京市东城区香河园路 1号万国城10 号楼四层</v>
          </cell>
          <cell r="S365" t="str">
            <v>员工抵债</v>
          </cell>
          <cell r="T365">
            <v>45107</v>
          </cell>
          <cell r="U365">
            <v>9895.51735760027</v>
          </cell>
          <cell r="V365">
            <v>587200</v>
          </cell>
          <cell r="W365" t="str">
            <v>无</v>
          </cell>
          <cell r="X365" t="str">
            <v>无</v>
          </cell>
          <cell r="Z365" t="str">
            <v>无</v>
          </cell>
          <cell r="AA365" t="str">
            <v>无</v>
          </cell>
          <cell r="AB365">
            <v>45107</v>
          </cell>
          <cell r="AC365">
            <v>6135.86113919784</v>
          </cell>
          <cell r="AD365">
            <v>364102</v>
          </cell>
        </row>
        <row r="366">
          <cell r="C366" t="str">
            <v>3-1-1303</v>
          </cell>
          <cell r="D366" t="str">
            <v>3</v>
          </cell>
          <cell r="E366">
            <v>1</v>
          </cell>
          <cell r="G366" t="str">
            <v>1303</v>
          </cell>
          <cell r="K366">
            <v>86.22</v>
          </cell>
          <cell r="L366">
            <v>66.67</v>
          </cell>
          <cell r="M366" t="str">
            <v>暂无</v>
          </cell>
          <cell r="N366" t="str">
            <v>暂无</v>
          </cell>
          <cell r="U366">
            <v>10214.9965205289</v>
          </cell>
          <cell r="V366">
            <v>880737</v>
          </cell>
          <cell r="W366" t="str">
            <v>无</v>
          </cell>
          <cell r="X366" t="str">
            <v>无</v>
          </cell>
          <cell r="Z366" t="str">
            <v>无</v>
          </cell>
          <cell r="AA366" t="str">
            <v>无</v>
          </cell>
          <cell r="AB366" t="str">
            <v/>
          </cell>
          <cell r="AC366">
            <v>0</v>
          </cell>
        </row>
        <row r="367">
          <cell r="C367" t="str">
            <v>3-1-1304</v>
          </cell>
          <cell r="D367" t="str">
            <v>3</v>
          </cell>
          <cell r="E367">
            <v>1</v>
          </cell>
          <cell r="G367" t="str">
            <v>1304</v>
          </cell>
          <cell r="H367" t="str">
            <v>品业</v>
          </cell>
          <cell r="I367" t="str">
            <v>范丽娟</v>
          </cell>
          <cell r="J367" t="str">
            <v>已签约</v>
          </cell>
          <cell r="K367">
            <v>86.22</v>
          </cell>
          <cell r="L367">
            <v>66.67</v>
          </cell>
          <cell r="M367" t="str">
            <v>暂无</v>
          </cell>
          <cell r="N367" t="str">
            <v>暂无</v>
          </cell>
          <cell r="O367" t="str">
            <v>姜美</v>
          </cell>
          <cell r="P367" t="str">
            <v>430626199802178183</v>
          </cell>
          <cell r="Q367">
            <v>13126163799</v>
          </cell>
          <cell r="R367" t="str">
            <v>广东省广州市花都区新华街道茶园路六巷菜鸟驿站</v>
          </cell>
          <cell r="S367" t="str">
            <v>中介-兆丰</v>
          </cell>
          <cell r="T367">
            <v>45113</v>
          </cell>
          <cell r="U367">
            <v>10108.5131060079</v>
          </cell>
          <cell r="V367">
            <v>871556</v>
          </cell>
          <cell r="W367" t="str">
            <v>无</v>
          </cell>
          <cell r="X367" t="str">
            <v>无</v>
          </cell>
          <cell r="Z367" t="str">
            <v>无</v>
          </cell>
          <cell r="AA367" t="str">
            <v>无</v>
          </cell>
          <cell r="AB367">
            <v>45165</v>
          </cell>
          <cell r="AC367">
            <v>6129.94664810949</v>
          </cell>
          <cell r="AD367">
            <v>528524</v>
          </cell>
        </row>
        <row r="368">
          <cell r="C368" t="str">
            <v>3-1-1305</v>
          </cell>
          <cell r="D368" t="str">
            <v>3</v>
          </cell>
          <cell r="E368">
            <v>1</v>
          </cell>
          <cell r="G368" t="str">
            <v>1305</v>
          </cell>
          <cell r="H368" t="str">
            <v>品业</v>
          </cell>
          <cell r="I368" t="str">
            <v>抵债第二批</v>
          </cell>
          <cell r="J368" t="str">
            <v>已签约</v>
          </cell>
          <cell r="K368">
            <v>73.43</v>
          </cell>
          <cell r="L368">
            <v>56.78</v>
          </cell>
          <cell r="M368" t="str">
            <v>暂无</v>
          </cell>
          <cell r="N368" t="str">
            <v>暂无</v>
          </cell>
          <cell r="O368" t="str">
            <v>王洪波</v>
          </cell>
          <cell r="P368" t="str">
            <v>370725197503262178</v>
          </cell>
          <cell r="Q368">
            <v>13910675890</v>
          </cell>
          <cell r="R368" t="str">
            <v>北京市东城区香河园路1号万国城10号楼四层</v>
          </cell>
          <cell r="S368" t="str">
            <v>员工抵债</v>
          </cell>
          <cell r="T368">
            <v>45090</v>
          </cell>
          <cell r="U368">
            <v>10161.7594988424</v>
          </cell>
          <cell r="V368">
            <v>746178</v>
          </cell>
          <cell r="W368" t="str">
            <v>无</v>
          </cell>
          <cell r="X368" t="str">
            <v>无</v>
          </cell>
          <cell r="Z368" t="str">
            <v>无</v>
          </cell>
          <cell r="AA368" t="str">
            <v>无</v>
          </cell>
          <cell r="AB368">
            <v>45090</v>
          </cell>
          <cell r="AC368">
            <v>6300.98052567071</v>
          </cell>
          <cell r="AD368">
            <v>462681</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cell r="AC369">
            <v>0</v>
          </cell>
        </row>
        <row r="370">
          <cell r="C370" t="str">
            <v>3-1-1307</v>
          </cell>
          <cell r="D370" t="str">
            <v>3</v>
          </cell>
          <cell r="E370">
            <v>1</v>
          </cell>
          <cell r="G370" t="str">
            <v>1307</v>
          </cell>
          <cell r="H370" t="str">
            <v>品业</v>
          </cell>
          <cell r="I370" t="str">
            <v>梁子杰</v>
          </cell>
          <cell r="J370" t="str">
            <v>已签约</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v>
          </cell>
          <cell r="V370">
            <v>851015</v>
          </cell>
          <cell r="W370" t="str">
            <v>无</v>
          </cell>
          <cell r="X370" t="str">
            <v>无</v>
          </cell>
          <cell r="Z370" t="str">
            <v>无</v>
          </cell>
          <cell r="AA370" t="str">
            <v>无</v>
          </cell>
          <cell r="AB370">
            <v>45061</v>
          </cell>
          <cell r="AC370">
            <v>8040.88372093023</v>
          </cell>
          <cell r="AD370">
            <v>691516</v>
          </cell>
        </row>
        <row r="371">
          <cell r="C371" t="str">
            <v>3-1-1401</v>
          </cell>
          <cell r="D371" t="str">
            <v>3</v>
          </cell>
          <cell r="E371">
            <v>1</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v>
          </cell>
          <cell r="V371">
            <v>572666</v>
          </cell>
          <cell r="W371" t="str">
            <v>无</v>
          </cell>
          <cell r="X371" t="str">
            <v>无</v>
          </cell>
          <cell r="Z371" t="str">
            <v>无</v>
          </cell>
          <cell r="AA371" t="str">
            <v>无</v>
          </cell>
          <cell r="AB371">
            <v>45039</v>
          </cell>
          <cell r="AC371">
            <v>6589.65284799461</v>
          </cell>
          <cell r="AD371">
            <v>391030</v>
          </cell>
        </row>
        <row r="372">
          <cell r="C372" t="str">
            <v>3-1-1402</v>
          </cell>
          <cell r="D372" t="str">
            <v>3</v>
          </cell>
          <cell r="E372">
            <v>1</v>
          </cell>
          <cell r="G372" t="str">
            <v>1402</v>
          </cell>
          <cell r="H372" t="str">
            <v>自销</v>
          </cell>
          <cell r="I372" t="str">
            <v>杨天强</v>
          </cell>
          <cell r="J372" t="str">
            <v>已签约</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9757.07785642063</v>
          </cell>
          <cell r="V372">
            <v>578985</v>
          </cell>
          <cell r="W372" t="str">
            <v>无</v>
          </cell>
          <cell r="X372" t="str">
            <v>无</v>
          </cell>
          <cell r="Z372" t="str">
            <v>无</v>
          </cell>
          <cell r="AA372" t="str">
            <v>无</v>
          </cell>
          <cell r="AB372">
            <v>45074</v>
          </cell>
          <cell r="AC372">
            <v>6593.12436804853</v>
          </cell>
          <cell r="AD372">
            <v>391236</v>
          </cell>
        </row>
        <row r="373">
          <cell r="C373" t="str">
            <v>3-1-1403</v>
          </cell>
          <cell r="D373" t="str">
            <v>3</v>
          </cell>
          <cell r="E373">
            <v>1</v>
          </cell>
          <cell r="G373" t="str">
            <v>1403</v>
          </cell>
          <cell r="K373">
            <v>86.22</v>
          </cell>
          <cell r="L373">
            <v>66.67</v>
          </cell>
          <cell r="M373" t="str">
            <v>暂无</v>
          </cell>
          <cell r="N373" t="str">
            <v>暂无</v>
          </cell>
          <cell r="U373">
            <v>10076.5599628856</v>
          </cell>
          <cell r="V373">
            <v>868801</v>
          </cell>
          <cell r="W373" t="str">
            <v>无</v>
          </cell>
          <cell r="X373" t="str">
            <v>无</v>
          </cell>
          <cell r="Z373" t="str">
            <v>无</v>
          </cell>
          <cell r="AA373" t="str">
            <v>无</v>
          </cell>
          <cell r="AB373" t="str">
            <v/>
          </cell>
          <cell r="AC373">
            <v>0</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cell r="AC374">
            <v>0</v>
          </cell>
        </row>
        <row r="375">
          <cell r="C375" t="str">
            <v>3-1-1405</v>
          </cell>
          <cell r="D375" t="str">
            <v>3</v>
          </cell>
          <cell r="E375">
            <v>1</v>
          </cell>
          <cell r="G375" t="str">
            <v>1405</v>
          </cell>
          <cell r="K375">
            <v>73.43</v>
          </cell>
          <cell r="L375">
            <v>56.78</v>
          </cell>
          <cell r="M375" t="str">
            <v>暂无</v>
          </cell>
          <cell r="N375" t="str">
            <v>暂无</v>
          </cell>
          <cell r="U375">
            <v>10023.3147215035</v>
          </cell>
          <cell r="V375">
            <v>736012</v>
          </cell>
          <cell r="W375" t="str">
            <v>无</v>
          </cell>
          <cell r="X375" t="str">
            <v>无</v>
          </cell>
          <cell r="Z375" t="str">
            <v>无</v>
          </cell>
          <cell r="AA375" t="str">
            <v>无</v>
          </cell>
          <cell r="AB375" t="str">
            <v/>
          </cell>
          <cell r="AC375">
            <v>0</v>
          </cell>
        </row>
        <row r="376">
          <cell r="C376" t="str">
            <v>3-1-1406</v>
          </cell>
          <cell r="D376" t="str">
            <v>3</v>
          </cell>
          <cell r="E376">
            <v>1</v>
          </cell>
          <cell r="G376" t="str">
            <v>1406</v>
          </cell>
          <cell r="K376">
            <v>73.43</v>
          </cell>
          <cell r="L376">
            <v>56.78</v>
          </cell>
          <cell r="M376" t="str">
            <v>暂无</v>
          </cell>
          <cell r="N376" t="str">
            <v>暂无</v>
          </cell>
          <cell r="U376">
            <v>9916.81873893504</v>
          </cell>
          <cell r="V376">
            <v>728192</v>
          </cell>
          <cell r="W376" t="str">
            <v>无</v>
          </cell>
          <cell r="X376" t="str">
            <v>无</v>
          </cell>
          <cell r="Z376" t="str">
            <v>无</v>
          </cell>
          <cell r="AA376" t="str">
            <v>无</v>
          </cell>
          <cell r="AB376" t="str">
            <v/>
          </cell>
          <cell r="AC376">
            <v>0</v>
          </cell>
        </row>
        <row r="377">
          <cell r="C377" t="str">
            <v>3-1-1407</v>
          </cell>
          <cell r="D377" t="str">
            <v>3</v>
          </cell>
          <cell r="E377">
            <v>1</v>
          </cell>
          <cell r="G377" t="str">
            <v>1407</v>
          </cell>
          <cell r="H377" t="str">
            <v>品业</v>
          </cell>
          <cell r="I377" t="str">
            <v>范丽娟</v>
          </cell>
          <cell r="J377" t="str">
            <v>已签约</v>
          </cell>
          <cell r="K377">
            <v>86</v>
          </cell>
          <cell r="L377">
            <v>66.5</v>
          </cell>
          <cell r="M377" t="str">
            <v>暂无</v>
          </cell>
          <cell r="N377" t="str">
            <v>暂无</v>
          </cell>
          <cell r="O377" t="str">
            <v>王思琦</v>
          </cell>
          <cell r="P377" t="str">
            <v>441423200208054426</v>
          </cell>
          <cell r="Q377">
            <v>13802929397</v>
          </cell>
          <cell r="R377" t="str">
            <v>广东省清远市清城区恒大银湖城81栋801房</v>
          </cell>
          <cell r="S377" t="str">
            <v>中介-玉阁</v>
          </cell>
          <cell r="T377">
            <v>45107</v>
          </cell>
          <cell r="U377">
            <v>9757.06976744186</v>
          </cell>
          <cell r="V377">
            <v>839108</v>
          </cell>
          <cell r="W377" t="str">
            <v>无</v>
          </cell>
          <cell r="X377" t="str">
            <v>无</v>
          </cell>
          <cell r="Z377" t="str">
            <v>无</v>
          </cell>
          <cell r="AA377" t="str">
            <v>无</v>
          </cell>
          <cell r="AB377">
            <v>45123</v>
          </cell>
          <cell r="AC377">
            <v>7337.79069767442</v>
          </cell>
          <cell r="AD377">
            <v>631050</v>
          </cell>
        </row>
        <row r="378">
          <cell r="C378" t="str">
            <v>3-1-1501</v>
          </cell>
          <cell r="D378" t="str">
            <v>3</v>
          </cell>
          <cell r="E378">
            <v>1</v>
          </cell>
          <cell r="G378" t="str">
            <v>1501</v>
          </cell>
          <cell r="H378" t="str">
            <v>品业</v>
          </cell>
          <cell r="I378" t="str">
            <v>抵债第一批</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v>
          </cell>
          <cell r="V378">
            <v>585305</v>
          </cell>
          <cell r="W378" t="str">
            <v>无</v>
          </cell>
          <cell r="X378" t="str">
            <v>无</v>
          </cell>
          <cell r="Z378" t="str">
            <v>无</v>
          </cell>
          <cell r="AA378" t="str">
            <v>无</v>
          </cell>
          <cell r="AB378">
            <v>45016</v>
          </cell>
          <cell r="AC378">
            <v>6116.05999325918</v>
          </cell>
          <cell r="AD378">
            <v>362927</v>
          </cell>
        </row>
        <row r="379">
          <cell r="C379" t="str">
            <v>3-1-1502</v>
          </cell>
          <cell r="D379" t="str">
            <v>3</v>
          </cell>
          <cell r="E379">
            <v>1</v>
          </cell>
          <cell r="G379" t="str">
            <v>1502</v>
          </cell>
          <cell r="H379" t="str">
            <v>品业</v>
          </cell>
          <cell r="I379" t="str">
            <v>抵债第一批</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9970.07077856421</v>
          </cell>
          <cell r="V379">
            <v>591624</v>
          </cell>
          <cell r="X379">
            <v>31900</v>
          </cell>
          <cell r="AB379">
            <v>45016</v>
          </cell>
          <cell r="AC379">
            <v>6182.08628244017</v>
          </cell>
          <cell r="AD379">
            <v>366845</v>
          </cell>
        </row>
        <row r="380">
          <cell r="C380" t="str">
            <v>3-1-1503</v>
          </cell>
          <cell r="D380" t="str">
            <v>3</v>
          </cell>
          <cell r="E380">
            <v>1</v>
          </cell>
          <cell r="G380" t="str">
            <v>1503</v>
          </cell>
          <cell r="H380" t="str">
            <v>品业</v>
          </cell>
          <cell r="I380" t="str">
            <v>杨天强</v>
          </cell>
          <cell r="J380" t="str">
            <v>已认购</v>
          </cell>
          <cell r="K380">
            <v>86.22</v>
          </cell>
          <cell r="L380">
            <v>66.67</v>
          </cell>
          <cell r="M380" t="str">
            <v>暂无</v>
          </cell>
          <cell r="N380" t="str">
            <v>暂无</v>
          </cell>
          <cell r="O380" t="str">
            <v>孙冶菲</v>
          </cell>
          <cell r="P380" t="str">
            <v>432524198601280054</v>
          </cell>
          <cell r="Q380">
            <v>18502096428</v>
          </cell>
          <cell r="R380" t="str">
            <v>广东省广州市越秀区东山街道寺右二横路10号东景大厦A804</v>
          </cell>
          <cell r="S380" t="str">
            <v>中介-华江</v>
          </cell>
          <cell r="T380">
            <v>45171</v>
          </cell>
          <cell r="U380">
            <v>10289.5499884018</v>
          </cell>
          <cell r="V380">
            <v>887165</v>
          </cell>
          <cell r="W380" t="str">
            <v>无</v>
          </cell>
          <cell r="X380" t="str">
            <v>无</v>
          </cell>
          <cell r="Z380" t="str">
            <v>无</v>
          </cell>
          <cell r="AA380" t="str">
            <v>无</v>
          </cell>
          <cell r="AB380" t="str">
            <v/>
          </cell>
          <cell r="AC380">
            <v>9586.16330317792</v>
          </cell>
          <cell r="AD380">
            <v>826519</v>
          </cell>
        </row>
        <row r="381">
          <cell r="C381" t="str">
            <v>3-1-1504</v>
          </cell>
          <cell r="D381" t="str">
            <v>3</v>
          </cell>
          <cell r="E381">
            <v>1</v>
          </cell>
          <cell r="G381" t="str">
            <v>1504</v>
          </cell>
          <cell r="H381" t="str">
            <v>品业</v>
          </cell>
          <cell r="I381" t="str">
            <v>蒋晓霞</v>
          </cell>
          <cell r="K381">
            <v>86.22</v>
          </cell>
          <cell r="L381">
            <v>66.67</v>
          </cell>
          <cell r="M381" t="str">
            <v>暂无</v>
          </cell>
          <cell r="N381" t="str">
            <v>暂无</v>
          </cell>
          <cell r="O381" t="str">
            <v>高惠娟</v>
          </cell>
          <cell r="P381" t="str">
            <v>445224199504081529</v>
          </cell>
          <cell r="Q381">
            <v>13538999015</v>
          </cell>
          <cell r="R381" t="str">
            <v>广东省惠州市惠来县周田镇考山管区面前山七直巷5号</v>
          </cell>
          <cell r="S381" t="str">
            <v>中介-玉阁</v>
          </cell>
          <cell r="U381">
            <v>10183.0433774066</v>
          </cell>
          <cell r="V381">
            <v>877982</v>
          </cell>
          <cell r="AB381" t="str">
            <v/>
          </cell>
          <cell r="AC381">
            <v>7591.0577592206</v>
          </cell>
          <cell r="AD381">
            <v>654501</v>
          </cell>
        </row>
        <row r="382">
          <cell r="C382" t="str">
            <v>3-1-1505</v>
          </cell>
          <cell r="D382" t="str">
            <v>3</v>
          </cell>
          <cell r="E382">
            <v>1</v>
          </cell>
          <cell r="G382" t="str">
            <v>1505</v>
          </cell>
          <cell r="K382">
            <v>73.43</v>
          </cell>
          <cell r="L382">
            <v>56.78</v>
          </cell>
          <cell r="M382" t="str">
            <v>暂无</v>
          </cell>
          <cell r="N382" t="str">
            <v>暂无</v>
          </cell>
          <cell r="U382">
            <v>10236.2930682282</v>
          </cell>
          <cell r="V382">
            <v>751651</v>
          </cell>
          <cell r="W382" t="str">
            <v>无</v>
          </cell>
          <cell r="X382" t="str">
            <v>无</v>
          </cell>
          <cell r="Z382" t="str">
            <v>无</v>
          </cell>
          <cell r="AA382" t="str">
            <v>无</v>
          </cell>
          <cell r="AB382" t="str">
            <v/>
          </cell>
          <cell r="AC382">
            <v>0</v>
          </cell>
        </row>
        <row r="383">
          <cell r="C383" t="str">
            <v>3-1-1506</v>
          </cell>
          <cell r="D383" t="str">
            <v>3</v>
          </cell>
          <cell r="E383">
            <v>1</v>
          </cell>
          <cell r="G383" t="str">
            <v>1506</v>
          </cell>
          <cell r="K383">
            <v>73.43</v>
          </cell>
          <cell r="L383">
            <v>56.78</v>
          </cell>
          <cell r="M383" t="str">
            <v>暂无</v>
          </cell>
          <cell r="N383" t="str">
            <v>暂无</v>
          </cell>
          <cell r="U383">
            <v>10129.8107040719</v>
          </cell>
          <cell r="V383">
            <v>743832</v>
          </cell>
          <cell r="W383" t="str">
            <v>无</v>
          </cell>
          <cell r="X383" t="str">
            <v>无</v>
          </cell>
          <cell r="Z383" t="str">
            <v>无</v>
          </cell>
          <cell r="AA383" t="str">
            <v>无</v>
          </cell>
          <cell r="AB383" t="str">
            <v/>
          </cell>
          <cell r="AC383">
            <v>0</v>
          </cell>
        </row>
        <row r="384">
          <cell r="C384" t="str">
            <v>3-1-1507</v>
          </cell>
          <cell r="D384" t="str">
            <v>3</v>
          </cell>
          <cell r="E384">
            <v>1</v>
          </cell>
          <cell r="G384" t="str">
            <v>1507</v>
          </cell>
          <cell r="H384" t="str">
            <v>品业</v>
          </cell>
          <cell r="I384" t="str">
            <v>抵债第一批</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v>
          </cell>
          <cell r="V384">
            <v>857425</v>
          </cell>
          <cell r="W384" t="str">
            <v>无</v>
          </cell>
          <cell r="X384" t="str">
            <v>无</v>
          </cell>
          <cell r="Z384" t="str">
            <v>无</v>
          </cell>
          <cell r="AA384" t="str">
            <v>无</v>
          </cell>
          <cell r="AB384">
            <v>45016</v>
          </cell>
          <cell r="AC384">
            <v>6182.11627906977</v>
          </cell>
          <cell r="AD384">
            <v>531662</v>
          </cell>
        </row>
        <row r="385">
          <cell r="C385" t="str">
            <v>3-1-1601</v>
          </cell>
          <cell r="D385" t="str">
            <v>3</v>
          </cell>
          <cell r="E385">
            <v>1</v>
          </cell>
          <cell r="G385" t="str">
            <v>1601</v>
          </cell>
          <cell r="H385" t="str">
            <v>品业</v>
          </cell>
          <cell r="I385" t="str">
            <v>范丽娟</v>
          </cell>
          <cell r="J385" t="str">
            <v>已签约</v>
          </cell>
          <cell r="K385">
            <v>59.34</v>
          </cell>
          <cell r="L385">
            <v>45.89</v>
          </cell>
          <cell r="M385" t="str">
            <v>暂无</v>
          </cell>
          <cell r="N385" t="str">
            <v>暂无</v>
          </cell>
          <cell r="O385" t="str">
            <v>孔森权</v>
          </cell>
          <cell r="P385" t="str">
            <v>412822919906241179</v>
          </cell>
          <cell r="Q385">
            <v>15286868087</v>
          </cell>
          <cell r="R385" t="str">
            <v>河南省汝阳县泌水办事处韩岗居委会夭刘庄</v>
          </cell>
          <cell r="S385" t="str">
            <v>中介-玉阁</v>
          </cell>
          <cell r="T385">
            <v>45053</v>
          </cell>
          <cell r="U385">
            <v>9863.58274351196</v>
          </cell>
          <cell r="V385">
            <v>585305</v>
          </cell>
          <cell r="W385" t="str">
            <v>无</v>
          </cell>
          <cell r="X385" t="str">
            <v>无</v>
          </cell>
          <cell r="Z385" t="str">
            <v>无</v>
          </cell>
          <cell r="AA385" t="str">
            <v>无</v>
          </cell>
          <cell r="AB385">
            <v>45121</v>
          </cell>
          <cell r="AC385">
            <v>8170.0876306033</v>
          </cell>
          <cell r="AD385">
            <v>484813</v>
          </cell>
        </row>
        <row r="386">
          <cell r="C386" t="str">
            <v>3-1-1602</v>
          </cell>
          <cell r="D386" t="str">
            <v>3</v>
          </cell>
          <cell r="E386">
            <v>1</v>
          </cell>
          <cell r="G386" t="str">
            <v>1602</v>
          </cell>
          <cell r="H386" t="str">
            <v>品业</v>
          </cell>
          <cell r="I386" t="str">
            <v>范丽娟</v>
          </cell>
          <cell r="J386" t="str">
            <v>已签约</v>
          </cell>
          <cell r="K386">
            <v>59.34</v>
          </cell>
          <cell r="L386">
            <v>45.89</v>
          </cell>
          <cell r="M386" t="str">
            <v>暂无</v>
          </cell>
          <cell r="N386" t="str">
            <v>暂无</v>
          </cell>
          <cell r="O386" t="str">
            <v>杨翠媚</v>
          </cell>
          <cell r="P386" t="str">
            <v>‘45088119981124118x</v>
          </cell>
          <cell r="Q386">
            <v>13560245699</v>
          </cell>
          <cell r="R386" t="str">
            <v>广东省广州市花都区新华街凤凰国际一楼丰巢快递柜</v>
          </cell>
          <cell r="S386" t="str">
            <v>中介-玉阁</v>
          </cell>
          <cell r="T386">
            <v>45059</v>
          </cell>
          <cell r="U386">
            <v>9970.07077856421</v>
          </cell>
          <cell r="V386">
            <v>591624</v>
          </cell>
          <cell r="W386" t="str">
            <v>无</v>
          </cell>
          <cell r="X386" t="str">
            <v>无</v>
          </cell>
          <cell r="Z386" t="str">
            <v>无</v>
          </cell>
          <cell r="AA386" t="str">
            <v>无</v>
          </cell>
          <cell r="AB386">
            <v>45064</v>
          </cell>
          <cell r="AC386">
            <v>8300.99427030671</v>
          </cell>
          <cell r="AD386">
            <v>492581</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S387" t="str">
            <v>员工自购</v>
          </cell>
          <cell r="U387">
            <v>10289.5499884018</v>
          </cell>
          <cell r="V387">
            <v>887165</v>
          </cell>
          <cell r="W387" t="str">
            <v>无</v>
          </cell>
          <cell r="X387" t="str">
            <v>无</v>
          </cell>
          <cell r="Z387" t="str">
            <v>无</v>
          </cell>
          <cell r="AA387" t="str">
            <v>无</v>
          </cell>
          <cell r="AB387" t="str">
            <v/>
          </cell>
          <cell r="AC387">
            <v>5894.78079331942</v>
          </cell>
          <cell r="AD387">
            <v>508248</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Q388" t="str">
            <v>.</v>
          </cell>
          <cell r="S388" t="str">
            <v>员工自购</v>
          </cell>
          <cell r="U388">
            <v>10183.0433774066</v>
          </cell>
          <cell r="V388">
            <v>877982</v>
          </cell>
          <cell r="W388" t="str">
            <v>无</v>
          </cell>
          <cell r="X388" t="str">
            <v>无</v>
          </cell>
          <cell r="Z388" t="str">
            <v>无</v>
          </cell>
          <cell r="AA388" t="str">
            <v>无</v>
          </cell>
          <cell r="AB388" t="str">
            <v/>
          </cell>
          <cell r="AC388">
            <v>5833.77406634192</v>
          </cell>
          <cell r="AD388">
            <v>502988</v>
          </cell>
        </row>
        <row r="389">
          <cell r="C389" t="str">
            <v>3-1-1605</v>
          </cell>
          <cell r="D389" t="str">
            <v>3</v>
          </cell>
          <cell r="E389">
            <v>1</v>
          </cell>
          <cell r="G389" t="str">
            <v>1605</v>
          </cell>
          <cell r="H389" t="str">
            <v>品业</v>
          </cell>
          <cell r="I389" t="str">
            <v>抵债第一批</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v>
          </cell>
          <cell r="V389">
            <v>751651</v>
          </cell>
          <cell r="W389" t="str">
            <v>无</v>
          </cell>
          <cell r="X389" t="str">
            <v>无</v>
          </cell>
          <cell r="Z389" t="str">
            <v>无</v>
          </cell>
          <cell r="AA389" t="str">
            <v>无</v>
          </cell>
          <cell r="AB389">
            <v>45016</v>
          </cell>
          <cell r="AC389">
            <v>6209.21966498706</v>
          </cell>
          <cell r="AD389">
            <v>455943</v>
          </cell>
        </row>
        <row r="390">
          <cell r="C390" t="str">
            <v>3-1-1606</v>
          </cell>
          <cell r="D390" t="str">
            <v>3</v>
          </cell>
          <cell r="E390">
            <v>1</v>
          </cell>
          <cell r="G390" t="str">
            <v>1606</v>
          </cell>
          <cell r="H390" t="str">
            <v>品业</v>
          </cell>
          <cell r="I390" t="str">
            <v>葛海虎</v>
          </cell>
          <cell r="J390" t="str">
            <v>已认购</v>
          </cell>
          <cell r="K390">
            <v>73.43</v>
          </cell>
          <cell r="L390">
            <v>56.78</v>
          </cell>
          <cell r="M390" t="str">
            <v>暂无</v>
          </cell>
          <cell r="N390" t="str">
            <v>暂无</v>
          </cell>
          <cell r="O390" t="str">
            <v>潘伟灵</v>
          </cell>
          <cell r="P390" t="str">
            <v>441881199308062888</v>
          </cell>
          <cell r="Q390">
            <v>13570218614</v>
          </cell>
          <cell r="R390" t="str">
            <v>广东省广州市花都区新华街道玄武四街大桥花园6号铺菜鸟驿站</v>
          </cell>
          <cell r="S390" t="str">
            <v>中介-华江</v>
          </cell>
          <cell r="T390">
            <v>45178</v>
          </cell>
          <cell r="U390">
            <v>10129.8107040719</v>
          </cell>
          <cell r="V390">
            <v>743832</v>
          </cell>
          <cell r="W390" t="str">
            <v>无</v>
          </cell>
          <cell r="X390" t="str">
            <v>无</v>
          </cell>
          <cell r="Z390" t="str">
            <v>无</v>
          </cell>
          <cell r="AA390" t="str">
            <v>无</v>
          </cell>
          <cell r="AB390" t="str">
            <v/>
          </cell>
          <cell r="AC390">
            <v>9260.0435789187</v>
          </cell>
          <cell r="AD390">
            <v>679965</v>
          </cell>
        </row>
        <row r="391">
          <cell r="C391" t="str">
            <v>3-1-1607</v>
          </cell>
          <cell r="D391" t="str">
            <v>3</v>
          </cell>
          <cell r="E391">
            <v>1</v>
          </cell>
          <cell r="G391" t="str">
            <v>1607</v>
          </cell>
          <cell r="H391" t="str">
            <v>品业</v>
          </cell>
          <cell r="I391" t="str">
            <v>袁家伟</v>
          </cell>
          <cell r="J391" t="str">
            <v>已认购</v>
          </cell>
          <cell r="K391">
            <v>86</v>
          </cell>
          <cell r="L391">
            <v>66.5</v>
          </cell>
          <cell r="M391" t="str">
            <v>暂无</v>
          </cell>
          <cell r="N391" t="str">
            <v>暂无</v>
          </cell>
          <cell r="O391" t="str">
            <v>曾泽翔</v>
          </cell>
          <cell r="P391" t="str">
            <v>445222200106303811</v>
          </cell>
          <cell r="Q391">
            <v>13927050932</v>
          </cell>
          <cell r="R391" t="str">
            <v>广东省揭西县塔头镇新园村委铺园3巷4号</v>
          </cell>
          <cell r="S391" t="str">
            <v>中介-华江</v>
          </cell>
          <cell r="T391">
            <v>45165</v>
          </cell>
          <cell r="U391">
            <v>9970.05813953488</v>
          </cell>
          <cell r="V391">
            <v>857425</v>
          </cell>
          <cell r="W391" t="str">
            <v>无</v>
          </cell>
          <cell r="X391" t="str">
            <v>无</v>
          </cell>
          <cell r="Z391" t="str">
            <v>无</v>
          </cell>
          <cell r="AA391" t="str">
            <v>无</v>
          </cell>
          <cell r="AB391" t="str">
            <v/>
          </cell>
          <cell r="AC391">
            <v>9318.37209302326</v>
          </cell>
          <cell r="AD391">
            <v>801380</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v>
          </cell>
          <cell r="V392">
            <v>590359</v>
          </cell>
          <cell r="W392" t="str">
            <v>无</v>
          </cell>
          <cell r="X392" t="str">
            <v>无</v>
          </cell>
          <cell r="Z392" t="str">
            <v>无</v>
          </cell>
          <cell r="AA392" t="str">
            <v>无</v>
          </cell>
          <cell r="AB392">
            <v>44902</v>
          </cell>
          <cell r="AC392">
            <v>6496.52847994607</v>
          </cell>
          <cell r="AD392">
            <v>385504</v>
          </cell>
        </row>
        <row r="393">
          <cell r="C393" t="str">
            <v>3-1-1702</v>
          </cell>
          <cell r="D393" t="str">
            <v>3</v>
          </cell>
          <cell r="E393">
            <v>1</v>
          </cell>
          <cell r="G393" t="str">
            <v>1702</v>
          </cell>
          <cell r="H393" t="str">
            <v>品业</v>
          </cell>
          <cell r="I393" t="str">
            <v>梁子杰、范丽娟</v>
          </cell>
          <cell r="J393" t="str">
            <v>已签约</v>
          </cell>
          <cell r="K393">
            <v>59.34</v>
          </cell>
          <cell r="L393">
            <v>45.89</v>
          </cell>
          <cell r="M393" t="str">
            <v>暂无</v>
          </cell>
          <cell r="N393" t="str">
            <v>暂无</v>
          </cell>
          <cell r="O393" t="str">
            <v>冯洪志</v>
          </cell>
          <cell r="P393" t="str">
            <v>441827199808057913</v>
          </cell>
          <cell r="Q393">
            <v>18588931870</v>
          </cell>
          <cell r="R393" t="str">
            <v>广东省广州市白云国际机场空岗2路公安局交通管理支行</v>
          </cell>
          <cell r="S393" t="str">
            <v>中介-玉阁</v>
          </cell>
          <cell r="T393">
            <v>45066</v>
          </cell>
          <cell r="U393">
            <v>10055.2578361982</v>
          </cell>
          <cell r="V393">
            <v>596679</v>
          </cell>
          <cell r="W393" t="str">
            <v>无</v>
          </cell>
          <cell r="X393" t="str">
            <v>无</v>
          </cell>
          <cell r="Z393" t="str">
            <v>无</v>
          </cell>
          <cell r="AA393" t="str">
            <v>无</v>
          </cell>
          <cell r="AB393">
            <v>45090</v>
          </cell>
          <cell r="AC393">
            <v>8426.01954836535</v>
          </cell>
          <cell r="AD393">
            <v>500000</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S394" t="str">
            <v>员工自购</v>
          </cell>
          <cell r="U394">
            <v>10374.750637903</v>
          </cell>
          <cell r="V394">
            <v>894511</v>
          </cell>
          <cell r="W394" t="str">
            <v>无</v>
          </cell>
          <cell r="X394" t="str">
            <v>无</v>
          </cell>
          <cell r="Z394" t="str">
            <v>无</v>
          </cell>
          <cell r="AA394" t="str">
            <v>无</v>
          </cell>
          <cell r="AB394" t="str">
            <v/>
          </cell>
          <cell r="AC394">
            <v>5943.59777313848</v>
          </cell>
          <cell r="AD394">
            <v>512457</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S395" t="str">
            <v>员工自购</v>
          </cell>
          <cell r="U395">
            <v>10268.255625145</v>
          </cell>
          <cell r="V395">
            <v>885329</v>
          </cell>
          <cell r="W395" t="str">
            <v>无</v>
          </cell>
          <cell r="X395" t="str">
            <v>无</v>
          </cell>
          <cell r="Z395" t="str">
            <v>无</v>
          </cell>
          <cell r="AA395" t="str">
            <v>无</v>
          </cell>
          <cell r="AB395" t="str">
            <v/>
          </cell>
          <cell r="AC395">
            <v>5882.59104616098</v>
          </cell>
          <cell r="AD395">
            <v>507197</v>
          </cell>
        </row>
        <row r="396">
          <cell r="C396" t="str">
            <v>3-1-1705</v>
          </cell>
          <cell r="D396" t="str">
            <v>3</v>
          </cell>
          <cell r="E396">
            <v>1</v>
          </cell>
          <cell r="G396" t="str">
            <v>1705</v>
          </cell>
          <cell r="K396">
            <v>73.43</v>
          </cell>
          <cell r="L396">
            <v>56.78</v>
          </cell>
          <cell r="M396" t="str">
            <v>暂无</v>
          </cell>
          <cell r="N396" t="str">
            <v>暂无</v>
          </cell>
          <cell r="U396">
            <v>10321.489854283</v>
          </cell>
          <cell r="V396">
            <v>757907</v>
          </cell>
          <cell r="W396" t="str">
            <v>无</v>
          </cell>
          <cell r="X396" t="str">
            <v>无</v>
          </cell>
          <cell r="Z396" t="str">
            <v>无</v>
          </cell>
          <cell r="AA396" t="str">
            <v>无</v>
          </cell>
          <cell r="AB396" t="str">
            <v/>
          </cell>
          <cell r="AC396">
            <v>0</v>
          </cell>
        </row>
        <row r="397">
          <cell r="C397" t="str">
            <v>3-1-1706</v>
          </cell>
          <cell r="D397" t="str">
            <v>3</v>
          </cell>
          <cell r="E397">
            <v>1</v>
          </cell>
          <cell r="G397" t="str">
            <v>1706</v>
          </cell>
          <cell r="K397">
            <v>73.43</v>
          </cell>
          <cell r="L397">
            <v>56.78</v>
          </cell>
          <cell r="M397" t="str">
            <v>暂无</v>
          </cell>
          <cell r="N397" t="str">
            <v>暂无</v>
          </cell>
          <cell r="U397">
            <v>10215.0074901267</v>
          </cell>
          <cell r="V397">
            <v>750088</v>
          </cell>
          <cell r="W397" t="str">
            <v>无</v>
          </cell>
          <cell r="X397" t="str">
            <v>无</v>
          </cell>
          <cell r="Z397" t="str">
            <v>无</v>
          </cell>
          <cell r="AA397" t="str">
            <v>无</v>
          </cell>
          <cell r="AB397" t="str">
            <v/>
          </cell>
          <cell r="AC397">
            <v>0</v>
          </cell>
        </row>
        <row r="398">
          <cell r="C398" t="str">
            <v>3-1-1707</v>
          </cell>
          <cell r="D398" t="str">
            <v>3</v>
          </cell>
          <cell r="E398">
            <v>1</v>
          </cell>
          <cell r="G398" t="str">
            <v>1707</v>
          </cell>
          <cell r="H398" t="str">
            <v>品业</v>
          </cell>
          <cell r="I398" t="str">
            <v>袁家伟</v>
          </cell>
          <cell r="J398" t="str">
            <v>已认购</v>
          </cell>
          <cell r="K398">
            <v>86</v>
          </cell>
          <cell r="L398">
            <v>66.5</v>
          </cell>
          <cell r="M398" t="str">
            <v>暂无</v>
          </cell>
          <cell r="N398" t="str">
            <v>暂无</v>
          </cell>
          <cell r="O398" t="str">
            <v>吴晓昂</v>
          </cell>
          <cell r="P398" t="str">
            <v>445222197806293816</v>
          </cell>
          <cell r="Q398">
            <v>13417622188</v>
          </cell>
          <cell r="R398" t="str">
            <v>广东省揭阳县塔头镇轴承厂2之47号</v>
          </cell>
          <cell r="S398" t="str">
            <v>中介-华江</v>
          </cell>
          <cell r="T398">
            <v>45165</v>
          </cell>
          <cell r="U398">
            <v>10055.2558139535</v>
          </cell>
          <cell r="V398">
            <v>864752</v>
          </cell>
          <cell r="W398" t="str">
            <v>无</v>
          </cell>
          <cell r="X398" t="str">
            <v>无</v>
          </cell>
          <cell r="Z398" t="str">
            <v>无</v>
          </cell>
          <cell r="AA398" t="str">
            <v>无</v>
          </cell>
          <cell r="AB398" t="str">
            <v/>
          </cell>
          <cell r="AC398">
            <v>9390.16279069767</v>
          </cell>
          <cell r="AD398">
            <v>807554</v>
          </cell>
        </row>
        <row r="399">
          <cell r="C399" t="str">
            <v>3-1-1801</v>
          </cell>
          <cell r="D399" t="str">
            <v>3</v>
          </cell>
          <cell r="E399">
            <v>1</v>
          </cell>
          <cell r="G399" t="str">
            <v>1801</v>
          </cell>
          <cell r="H399" t="str">
            <v>品业</v>
          </cell>
          <cell r="I399" t="str">
            <v>范丽娟</v>
          </cell>
          <cell r="J399" t="str">
            <v>已签约</v>
          </cell>
          <cell r="K399">
            <v>59.34</v>
          </cell>
          <cell r="L399">
            <v>45.89</v>
          </cell>
          <cell r="M399" t="str">
            <v>暂无</v>
          </cell>
          <cell r="N399" t="str">
            <v>暂无</v>
          </cell>
          <cell r="O399" t="str">
            <v>林韬;闫子玲</v>
          </cell>
          <cell r="P399" t="str">
            <v>445102199112100635、140181199012042220</v>
          </cell>
          <cell r="Q399" t="str">
            <v>18636942199、13632416288</v>
          </cell>
          <cell r="R399" t="str">
            <v>广东省广州市白云区同德街道岭南花园1街21号401</v>
          </cell>
          <cell r="S399" t="str">
            <v>中介-玉阁</v>
          </cell>
          <cell r="T399">
            <v>45100</v>
          </cell>
          <cell r="U399">
            <v>9735.77687900236</v>
          </cell>
          <cell r="V399">
            <v>577721</v>
          </cell>
          <cell r="W399" t="str">
            <v>无</v>
          </cell>
          <cell r="X399" t="str">
            <v>无</v>
          </cell>
          <cell r="Z399" t="str">
            <v>无</v>
          </cell>
          <cell r="AA399" t="str">
            <v>无</v>
          </cell>
          <cell r="AB399">
            <v>45127</v>
          </cell>
          <cell r="AC399">
            <v>5981.56386922818</v>
          </cell>
          <cell r="AD399">
            <v>354946</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cell r="AC400">
            <v>0</v>
          </cell>
        </row>
        <row r="401">
          <cell r="C401" t="str">
            <v>3-1-1803</v>
          </cell>
          <cell r="D401" t="str">
            <v>3</v>
          </cell>
          <cell r="E401">
            <v>1</v>
          </cell>
          <cell r="G401" t="str">
            <v>1803</v>
          </cell>
          <cell r="K401">
            <v>86.22</v>
          </cell>
          <cell r="L401">
            <v>66.67</v>
          </cell>
          <cell r="M401" t="str">
            <v>暂无</v>
          </cell>
          <cell r="N401" t="str">
            <v>暂无</v>
          </cell>
          <cell r="U401">
            <v>10161.7490141498</v>
          </cell>
          <cell r="V401">
            <v>876146</v>
          </cell>
          <cell r="W401" t="str">
            <v>无</v>
          </cell>
          <cell r="X401" t="str">
            <v>无</v>
          </cell>
          <cell r="Z401" t="str">
            <v>无</v>
          </cell>
          <cell r="AA401" t="str">
            <v>无</v>
          </cell>
          <cell r="AB401" t="str">
            <v/>
          </cell>
          <cell r="AC401">
            <v>0</v>
          </cell>
        </row>
        <row r="402">
          <cell r="C402" t="str">
            <v>3-1-1804</v>
          </cell>
          <cell r="D402" t="str">
            <v>3</v>
          </cell>
          <cell r="E402">
            <v>1</v>
          </cell>
          <cell r="G402" t="str">
            <v>1804</v>
          </cell>
          <cell r="K402">
            <v>86.22</v>
          </cell>
          <cell r="L402">
            <v>66.67</v>
          </cell>
          <cell r="M402" t="str">
            <v>暂无</v>
          </cell>
          <cell r="N402" t="str">
            <v>暂无</v>
          </cell>
          <cell r="U402">
            <v>10055.2540013918</v>
          </cell>
          <cell r="V402">
            <v>866964</v>
          </cell>
          <cell r="W402" t="str">
            <v>无</v>
          </cell>
          <cell r="X402" t="str">
            <v>无</v>
          </cell>
          <cell r="Z402" t="str">
            <v>无</v>
          </cell>
          <cell r="AA402" t="str">
            <v>无</v>
          </cell>
          <cell r="AB402" t="str">
            <v/>
          </cell>
          <cell r="AC402">
            <v>0</v>
          </cell>
        </row>
        <row r="403">
          <cell r="C403" t="str">
            <v>3-1-1805</v>
          </cell>
          <cell r="D403" t="str">
            <v>3</v>
          </cell>
          <cell r="E403">
            <v>1</v>
          </cell>
          <cell r="G403" t="str">
            <v>1805</v>
          </cell>
          <cell r="K403">
            <v>73.43</v>
          </cell>
          <cell r="L403">
            <v>56.78</v>
          </cell>
          <cell r="M403" t="str">
            <v>暂无</v>
          </cell>
          <cell r="N403" t="str">
            <v>暂无</v>
          </cell>
          <cell r="U403">
            <v>10108.4978891461</v>
          </cell>
          <cell r="V403">
            <v>742267</v>
          </cell>
          <cell r="W403" t="str">
            <v>无</v>
          </cell>
          <cell r="X403" t="str">
            <v>无</v>
          </cell>
          <cell r="Z403" t="str">
            <v>无</v>
          </cell>
          <cell r="AA403" t="str">
            <v>无</v>
          </cell>
          <cell r="AB403" t="str">
            <v/>
          </cell>
          <cell r="AC403">
            <v>0</v>
          </cell>
        </row>
        <row r="404">
          <cell r="C404" t="str">
            <v>3-1-1806</v>
          </cell>
          <cell r="D404" t="str">
            <v>3</v>
          </cell>
          <cell r="E404">
            <v>1</v>
          </cell>
          <cell r="G404" t="str">
            <v>1806</v>
          </cell>
          <cell r="K404">
            <v>73.43</v>
          </cell>
          <cell r="L404">
            <v>56.78</v>
          </cell>
          <cell r="M404" t="str">
            <v>暂无</v>
          </cell>
          <cell r="N404" t="str">
            <v>暂无</v>
          </cell>
          <cell r="U404">
            <v>10002.0155249898</v>
          </cell>
          <cell r="V404">
            <v>734448</v>
          </cell>
          <cell r="W404" t="str">
            <v>无</v>
          </cell>
          <cell r="X404" t="str">
            <v>无</v>
          </cell>
          <cell r="Z404" t="str">
            <v>无</v>
          </cell>
          <cell r="AA404" t="str">
            <v>无</v>
          </cell>
          <cell r="AB404" t="str">
            <v/>
          </cell>
          <cell r="AC404">
            <v>0</v>
          </cell>
        </row>
        <row r="405">
          <cell r="C405" t="str">
            <v>3-1-1807</v>
          </cell>
          <cell r="D405" t="str">
            <v>3</v>
          </cell>
          <cell r="E405">
            <v>1</v>
          </cell>
          <cell r="G405" t="str">
            <v>1807</v>
          </cell>
          <cell r="H405" t="str">
            <v>品业</v>
          </cell>
          <cell r="I405" t="str">
            <v>葛海虎</v>
          </cell>
          <cell r="K405">
            <v>86</v>
          </cell>
          <cell r="L405">
            <v>66.5</v>
          </cell>
          <cell r="M405" t="str">
            <v>暂无</v>
          </cell>
          <cell r="N405" t="str">
            <v>暂无</v>
          </cell>
          <cell r="O405" t="str">
            <v>欧阳文辉</v>
          </cell>
          <cell r="P405" t="str">
            <v>430419197809260012</v>
          </cell>
          <cell r="Q405">
            <v>18617331098</v>
          </cell>
          <cell r="R405" t="str">
            <v>广东省广州市花都区狮岭镇御华园13栋2302号</v>
          </cell>
          <cell r="S405" t="str">
            <v>中介-华江</v>
          </cell>
          <cell r="U405">
            <v>9842.26744186047</v>
          </cell>
          <cell r="V405">
            <v>846435</v>
          </cell>
          <cell r="W405" t="str">
            <v>无</v>
          </cell>
          <cell r="X405" t="str">
            <v>无</v>
          </cell>
          <cell r="Z405" t="str">
            <v>无</v>
          </cell>
          <cell r="AA405" t="str">
            <v>无</v>
          </cell>
          <cell r="AB405" t="str">
            <v/>
          </cell>
          <cell r="AC405">
            <v>9210.70930232558</v>
          </cell>
          <cell r="AD405">
            <v>792121</v>
          </cell>
        </row>
        <row r="406">
          <cell r="C406" t="str">
            <v>3-1-1901</v>
          </cell>
          <cell r="D406" t="str">
            <v>3</v>
          </cell>
          <cell r="E406">
            <v>1</v>
          </cell>
          <cell r="G406" t="str">
            <v>1901</v>
          </cell>
          <cell r="H406" t="str">
            <v>品业</v>
          </cell>
          <cell r="I406" t="str">
            <v>范丽娟</v>
          </cell>
          <cell r="J406" t="str">
            <v>已签约</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v>
          </cell>
          <cell r="V406">
            <v>590359</v>
          </cell>
          <cell r="W406" t="str">
            <v>无</v>
          </cell>
          <cell r="X406" t="str">
            <v>无</v>
          </cell>
          <cell r="Z406" t="str">
            <v>无</v>
          </cell>
          <cell r="AA406" t="str">
            <v>无</v>
          </cell>
          <cell r="AB406">
            <v>45067</v>
          </cell>
          <cell r="AC406">
            <v>6300</v>
          </cell>
          <cell r="AD406">
            <v>373842</v>
          </cell>
        </row>
        <row r="407">
          <cell r="C407" t="str">
            <v>3-1-1902</v>
          </cell>
          <cell r="D407" t="str">
            <v>3</v>
          </cell>
          <cell r="E407">
            <v>1</v>
          </cell>
          <cell r="G407" t="str">
            <v>1902</v>
          </cell>
          <cell r="H407" t="str">
            <v>品业</v>
          </cell>
          <cell r="I407" t="str">
            <v>梁子杰</v>
          </cell>
          <cell r="J407" t="str">
            <v>已签约</v>
          </cell>
          <cell r="K407">
            <v>59.34</v>
          </cell>
          <cell r="L407">
            <v>45.89</v>
          </cell>
          <cell r="M407" t="str">
            <v>暂无</v>
          </cell>
          <cell r="N407" t="str">
            <v>暂无</v>
          </cell>
          <cell r="O407" t="str">
            <v>梁素梨</v>
          </cell>
          <cell r="P407" t="str">
            <v>441827199601217924</v>
          </cell>
          <cell r="Q407">
            <v>18023343345</v>
          </cell>
          <cell r="R407" t="str">
            <v>广东省清远市清城区龙塘镇银盏林场长隆筹建办</v>
          </cell>
          <cell r="S407" t="str">
            <v>中介-玉阁</v>
          </cell>
          <cell r="T407">
            <v>45099</v>
          </cell>
          <cell r="U407">
            <v>10055.2578361982</v>
          </cell>
          <cell r="V407">
            <v>596679</v>
          </cell>
          <cell r="W407" t="str">
            <v>无</v>
          </cell>
          <cell r="X407" t="str">
            <v>无</v>
          </cell>
          <cell r="Z407" t="str">
            <v>无</v>
          </cell>
          <cell r="AA407" t="str">
            <v>无</v>
          </cell>
          <cell r="AB407">
            <v>45121</v>
          </cell>
          <cell r="AC407">
            <v>6100</v>
          </cell>
          <cell r="AD407">
            <v>361974</v>
          </cell>
        </row>
        <row r="408">
          <cell r="C408" t="str">
            <v>3-1-1903</v>
          </cell>
          <cell r="D408" t="str">
            <v>3</v>
          </cell>
          <cell r="E408">
            <v>1</v>
          </cell>
          <cell r="G408" t="str">
            <v>1903</v>
          </cell>
          <cell r="I408" t="str">
            <v>工抵</v>
          </cell>
          <cell r="K408">
            <v>86.22</v>
          </cell>
          <cell r="L408">
            <v>66.67</v>
          </cell>
          <cell r="M408" t="str">
            <v>暂无</v>
          </cell>
          <cell r="N408" t="str">
            <v>暂无</v>
          </cell>
          <cell r="S408" t="str">
            <v>工抵</v>
          </cell>
          <cell r="U408">
            <v>10374.750637903</v>
          </cell>
          <cell r="V408">
            <v>894511</v>
          </cell>
          <cell r="W408" t="str">
            <v>无</v>
          </cell>
          <cell r="X408" t="str">
            <v>无</v>
          </cell>
          <cell r="Z408" t="str">
            <v>无</v>
          </cell>
          <cell r="AA408" t="str">
            <v>无</v>
          </cell>
          <cell r="AB408" t="str">
            <v/>
          </cell>
          <cell r="AC408">
            <v>0</v>
          </cell>
        </row>
        <row r="409">
          <cell r="C409" t="str">
            <v>3-1-1904</v>
          </cell>
          <cell r="D409" t="str">
            <v>3</v>
          </cell>
          <cell r="E409">
            <v>1</v>
          </cell>
          <cell r="G409" t="str">
            <v>1904</v>
          </cell>
          <cell r="K409">
            <v>86.22</v>
          </cell>
          <cell r="L409">
            <v>66.67</v>
          </cell>
          <cell r="M409" t="str">
            <v>暂无</v>
          </cell>
          <cell r="N409" t="str">
            <v>暂无</v>
          </cell>
          <cell r="U409">
            <v>10268.255625145</v>
          </cell>
          <cell r="V409">
            <v>885329</v>
          </cell>
          <cell r="W409" t="str">
            <v>无</v>
          </cell>
          <cell r="X409" t="str">
            <v>无</v>
          </cell>
          <cell r="Z409" t="str">
            <v>无</v>
          </cell>
          <cell r="AA409" t="str">
            <v>无</v>
          </cell>
          <cell r="AB409" t="str">
            <v/>
          </cell>
          <cell r="AC409">
            <v>0</v>
          </cell>
        </row>
        <row r="410">
          <cell r="C410" t="str">
            <v>3-1-1905</v>
          </cell>
          <cell r="D410" t="str">
            <v>3</v>
          </cell>
          <cell r="E410">
            <v>1</v>
          </cell>
          <cell r="G410" t="str">
            <v>1905</v>
          </cell>
          <cell r="H410" t="str">
            <v>品业</v>
          </cell>
          <cell r="I410" t="str">
            <v>范丽娟、梁子杰</v>
          </cell>
          <cell r="J410" t="str">
            <v>已签约</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10321.489854283</v>
          </cell>
          <cell r="V410">
            <v>757907</v>
          </cell>
          <cell r="W410" t="str">
            <v>无</v>
          </cell>
          <cell r="X410" t="str">
            <v>无</v>
          </cell>
          <cell r="Z410" t="str">
            <v>无</v>
          </cell>
          <cell r="AA410" t="str">
            <v>无</v>
          </cell>
          <cell r="AB410">
            <v>45067</v>
          </cell>
          <cell r="AC410">
            <v>6379.99455263516</v>
          </cell>
          <cell r="AD410">
            <v>468483</v>
          </cell>
        </row>
        <row r="411">
          <cell r="C411" t="str">
            <v>3-1-1906</v>
          </cell>
          <cell r="D411" t="str">
            <v>3</v>
          </cell>
          <cell r="E411">
            <v>1</v>
          </cell>
          <cell r="G411" t="str">
            <v>1906</v>
          </cell>
          <cell r="H411" t="str">
            <v>品业</v>
          </cell>
          <cell r="I411" t="str">
            <v>杨天强</v>
          </cell>
          <cell r="J411" t="str">
            <v>已认购</v>
          </cell>
          <cell r="K411">
            <v>73.43</v>
          </cell>
          <cell r="L411">
            <v>56.78</v>
          </cell>
          <cell r="M411" t="str">
            <v>暂无</v>
          </cell>
          <cell r="N411" t="str">
            <v>暂无</v>
          </cell>
          <cell r="O411" t="str">
            <v>刘强</v>
          </cell>
          <cell r="P411" t="str">
            <v>511521198203287379</v>
          </cell>
          <cell r="Q411">
            <v>18523540328</v>
          </cell>
          <cell r="R411" t="str">
            <v>重庆市北碚碚峡路272号附2号云泉小区2单元803</v>
          </cell>
          <cell r="S411" t="str">
            <v>中介-玉阁</v>
          </cell>
          <cell r="T411">
            <v>45078</v>
          </cell>
          <cell r="U411">
            <v>10215.0074901267</v>
          </cell>
          <cell r="V411">
            <v>750088</v>
          </cell>
          <cell r="W411" t="str">
            <v>无</v>
          </cell>
          <cell r="X411" t="str">
            <v>无</v>
          </cell>
          <cell r="Z411" t="str">
            <v>无</v>
          </cell>
          <cell r="AA411" t="str">
            <v>无</v>
          </cell>
          <cell r="AB411" t="str">
            <v/>
          </cell>
          <cell r="AC411">
            <v>6673.02192564347</v>
          </cell>
          <cell r="AD411">
            <v>490000</v>
          </cell>
        </row>
        <row r="412">
          <cell r="C412" t="str">
            <v>3-1-1907</v>
          </cell>
          <cell r="D412" t="str">
            <v>3</v>
          </cell>
          <cell r="E412">
            <v>1</v>
          </cell>
          <cell r="G412" t="str">
            <v>1907</v>
          </cell>
          <cell r="H412" t="str">
            <v>品业</v>
          </cell>
          <cell r="I412" t="str">
            <v>工抵-刘伟</v>
          </cell>
          <cell r="K412">
            <v>86</v>
          </cell>
          <cell r="L412">
            <v>66.5</v>
          </cell>
          <cell r="M412" t="str">
            <v>暂无</v>
          </cell>
          <cell r="N412" t="str">
            <v>暂无</v>
          </cell>
          <cell r="U412">
            <v>10055.2558139535</v>
          </cell>
          <cell r="V412">
            <v>864752</v>
          </cell>
          <cell r="W412" t="str">
            <v>无</v>
          </cell>
          <cell r="X412" t="str">
            <v>无</v>
          </cell>
          <cell r="Z412" t="str">
            <v>无</v>
          </cell>
          <cell r="AA412" t="str">
            <v>无</v>
          </cell>
          <cell r="AB412" t="str">
            <v/>
          </cell>
          <cell r="AC412">
            <v>0</v>
          </cell>
        </row>
        <row r="413">
          <cell r="C413" t="str">
            <v>3-1-2001</v>
          </cell>
          <cell r="D413" t="str">
            <v>3</v>
          </cell>
          <cell r="E413">
            <v>1</v>
          </cell>
          <cell r="G413" t="str">
            <v>2001</v>
          </cell>
          <cell r="H413" t="str">
            <v>品业</v>
          </cell>
          <cell r="I413" t="str">
            <v>范丽娟</v>
          </cell>
          <cell r="J413" t="str">
            <v>已签约</v>
          </cell>
          <cell r="K413">
            <v>59.34</v>
          </cell>
          <cell r="L413">
            <v>45.89</v>
          </cell>
          <cell r="M413" t="str">
            <v>暂无</v>
          </cell>
          <cell r="N413" t="str">
            <v>暂无</v>
          </cell>
          <cell r="O413" t="str">
            <v>周湘泽</v>
          </cell>
          <cell r="P413" t="str">
            <v>440103195710036016</v>
          </cell>
          <cell r="Q413">
            <v>13533354141</v>
          </cell>
          <cell r="R413" t="str">
            <v>广东省广州市荔湾区黑山四街5号地下103房</v>
          </cell>
          <cell r="S413" t="str">
            <v>中介-玉阁</v>
          </cell>
          <cell r="T413">
            <v>45104</v>
          </cell>
          <cell r="U413">
            <v>10023.3232221099</v>
          </cell>
          <cell r="V413">
            <v>594784</v>
          </cell>
          <cell r="W413" t="str">
            <v>无</v>
          </cell>
          <cell r="X413" t="str">
            <v>无</v>
          </cell>
          <cell r="Z413" t="str">
            <v>无</v>
          </cell>
          <cell r="AA413" t="str">
            <v>无</v>
          </cell>
          <cell r="AB413">
            <v>45122</v>
          </cell>
          <cell r="AC413">
            <v>6281.61442534547</v>
          </cell>
          <cell r="AD413">
            <v>372751</v>
          </cell>
        </row>
        <row r="414">
          <cell r="C414" t="str">
            <v>3-1-2002</v>
          </cell>
          <cell r="D414" t="str">
            <v>3</v>
          </cell>
          <cell r="E414">
            <v>1</v>
          </cell>
          <cell r="G414" t="str">
            <v>2002</v>
          </cell>
          <cell r="H414" t="str">
            <v>品业</v>
          </cell>
          <cell r="I414" t="str">
            <v>范丽娟</v>
          </cell>
          <cell r="J414" t="str">
            <v>已签约</v>
          </cell>
          <cell r="K414">
            <v>59.34</v>
          </cell>
          <cell r="L414">
            <v>45.89</v>
          </cell>
          <cell r="M414" t="str">
            <v>暂无</v>
          </cell>
          <cell r="N414" t="str">
            <v>暂无</v>
          </cell>
          <cell r="O414" t="str">
            <v>冯安琪</v>
          </cell>
          <cell r="P414" t="str">
            <v>44182719910827794X</v>
          </cell>
          <cell r="Q414">
            <v>13418170564</v>
          </cell>
          <cell r="R414" t="str">
            <v>广东省广州市花都区新华街天贵路88号雅怡花园一期</v>
          </cell>
          <cell r="S414" t="str">
            <v>中介-玉阁</v>
          </cell>
          <cell r="T414">
            <v>45115</v>
          </cell>
          <cell r="U414">
            <v>10129.8112571621</v>
          </cell>
          <cell r="V414">
            <v>601103</v>
          </cell>
          <cell r="W414">
            <v>0.95</v>
          </cell>
          <cell r="X414">
            <v>58279</v>
          </cell>
          <cell r="AB414">
            <v>45126</v>
          </cell>
          <cell r="AC414">
            <v>8462.62217728345</v>
          </cell>
          <cell r="AD414">
            <v>502172</v>
          </cell>
        </row>
        <row r="415">
          <cell r="C415" t="str">
            <v>3-1-2003</v>
          </cell>
          <cell r="D415" t="str">
            <v>3</v>
          </cell>
          <cell r="E415">
            <v>1</v>
          </cell>
          <cell r="G415" t="str">
            <v>2003</v>
          </cell>
          <cell r="I415" t="str">
            <v>工抵</v>
          </cell>
          <cell r="K415">
            <v>86.22</v>
          </cell>
          <cell r="L415">
            <v>66.67</v>
          </cell>
          <cell r="M415" t="str">
            <v>暂无</v>
          </cell>
          <cell r="N415" t="str">
            <v>暂无</v>
          </cell>
          <cell r="S415" t="str">
            <v>工抵</v>
          </cell>
          <cell r="U415">
            <v>10449.2925075389</v>
          </cell>
          <cell r="V415">
            <v>900938</v>
          </cell>
          <cell r="W415">
            <v>0.95</v>
          </cell>
          <cell r="X415">
            <v>607222</v>
          </cell>
          <cell r="AB415" t="str">
            <v/>
          </cell>
          <cell r="AC415">
            <v>0</v>
          </cell>
        </row>
        <row r="416">
          <cell r="C416" t="str">
            <v>3-1-2004</v>
          </cell>
          <cell r="D416" t="str">
            <v>3</v>
          </cell>
          <cell r="E416">
            <v>1</v>
          </cell>
          <cell r="G416" t="str">
            <v>2004</v>
          </cell>
          <cell r="H416" t="str">
            <v>品业</v>
          </cell>
          <cell r="I416" t="str">
            <v>葛海虎</v>
          </cell>
          <cell r="J416" t="str">
            <v>已签约</v>
          </cell>
          <cell r="K416">
            <v>86.22</v>
          </cell>
          <cell r="L416">
            <v>66.67</v>
          </cell>
          <cell r="M416" t="str">
            <v>暂无</v>
          </cell>
          <cell r="N416" t="str">
            <v>暂无</v>
          </cell>
          <cell r="O416" t="str">
            <v>陈惠杰;张婉仪</v>
          </cell>
          <cell r="P416" t="str">
            <v>440902199508263632、441801199709152022</v>
          </cell>
          <cell r="Q416" t="str">
            <v>13480215232、13244810163</v>
          </cell>
          <cell r="R416" t="str">
            <v>广东省广州市白云区江高镇大岭南路18号白云电器</v>
          </cell>
          <cell r="S416" t="str">
            <v>自然来访</v>
          </cell>
          <cell r="T416">
            <v>45067</v>
          </cell>
          <cell r="U416">
            <v>10342.7974947808</v>
          </cell>
          <cell r="V416">
            <v>891756</v>
          </cell>
          <cell r="W416" t="str">
            <v>无</v>
          </cell>
          <cell r="X416" t="str">
            <v>无</v>
          </cell>
          <cell r="Z416" t="str">
            <v>无</v>
          </cell>
          <cell r="AA416" t="str">
            <v>无</v>
          </cell>
          <cell r="AB416">
            <v>45100</v>
          </cell>
          <cell r="AC416">
            <v>6492.99466481095</v>
          </cell>
          <cell r="AD416">
            <v>559826</v>
          </cell>
        </row>
        <row r="417">
          <cell r="C417" t="str">
            <v>3-1-2005</v>
          </cell>
          <cell r="D417" t="str">
            <v>3</v>
          </cell>
          <cell r="E417">
            <v>1</v>
          </cell>
          <cell r="G417" t="str">
            <v>2005</v>
          </cell>
          <cell r="K417">
            <v>73.43</v>
          </cell>
          <cell r="L417">
            <v>56.78</v>
          </cell>
          <cell r="M417" t="str">
            <v>暂无</v>
          </cell>
          <cell r="N417" t="str">
            <v>暂无</v>
          </cell>
          <cell r="U417">
            <v>10396.0370420809</v>
          </cell>
          <cell r="V417">
            <v>763381</v>
          </cell>
          <cell r="W417" t="str">
            <v>无</v>
          </cell>
          <cell r="X417" t="str">
            <v>无</v>
          </cell>
          <cell r="Z417" t="str">
            <v>无</v>
          </cell>
          <cell r="AA417" t="str">
            <v>无</v>
          </cell>
          <cell r="AB417" t="str">
            <v/>
          </cell>
          <cell r="AC417">
            <v>0</v>
          </cell>
        </row>
        <row r="418">
          <cell r="C418" t="str">
            <v>3-1-2006</v>
          </cell>
          <cell r="D418" t="str">
            <v>3</v>
          </cell>
          <cell r="E418">
            <v>1</v>
          </cell>
          <cell r="G418" t="str">
            <v>2006</v>
          </cell>
          <cell r="K418">
            <v>73.43</v>
          </cell>
          <cell r="L418">
            <v>56.78</v>
          </cell>
          <cell r="M418" t="str">
            <v>暂无</v>
          </cell>
          <cell r="N418" t="str">
            <v>暂无</v>
          </cell>
          <cell r="U418">
            <v>10289.5546779246</v>
          </cell>
          <cell r="V418">
            <v>755562</v>
          </cell>
          <cell r="W418" t="str">
            <v>无</v>
          </cell>
          <cell r="X418" t="str">
            <v>无</v>
          </cell>
          <cell r="Z418" t="str">
            <v>无</v>
          </cell>
          <cell r="AA418" t="str">
            <v>无</v>
          </cell>
          <cell r="AB418" t="str">
            <v/>
          </cell>
          <cell r="AC418">
            <v>0</v>
          </cell>
        </row>
        <row r="419">
          <cell r="C419" t="str">
            <v>3-1-2007</v>
          </cell>
          <cell r="D419" t="str">
            <v>3</v>
          </cell>
          <cell r="E419">
            <v>1</v>
          </cell>
          <cell r="G419" t="str">
            <v>2007</v>
          </cell>
          <cell r="H419" t="str">
            <v>品业</v>
          </cell>
          <cell r="I419" t="str">
            <v>袁家伟</v>
          </cell>
          <cell r="J419" t="str">
            <v>已认购</v>
          </cell>
          <cell r="K419">
            <v>86</v>
          </cell>
          <cell r="L419">
            <v>66.5</v>
          </cell>
          <cell r="M419" t="str">
            <v>暂无</v>
          </cell>
          <cell r="N419" t="str">
            <v>暂无</v>
          </cell>
          <cell r="O419" t="str">
            <v>吴晓</v>
          </cell>
          <cell r="Q419">
            <v>13729395050</v>
          </cell>
          <cell r="S419" t="str">
            <v>中介-华江</v>
          </cell>
          <cell r="T419">
            <v>45165</v>
          </cell>
          <cell r="U419">
            <v>10129.8023255814</v>
          </cell>
          <cell r="V419">
            <v>871163</v>
          </cell>
          <cell r="W419" t="str">
            <v>无</v>
          </cell>
          <cell r="X419" t="str">
            <v>无</v>
          </cell>
          <cell r="Z419" t="str">
            <v>无</v>
          </cell>
          <cell r="AA419" t="str">
            <v>无</v>
          </cell>
          <cell r="AB419" t="str">
            <v/>
          </cell>
          <cell r="AC419">
            <v>9452.96511627907</v>
          </cell>
          <cell r="AD419">
            <v>812955</v>
          </cell>
        </row>
        <row r="420">
          <cell r="C420" t="str">
            <v>3-1-201</v>
          </cell>
          <cell r="D420" t="str">
            <v>3</v>
          </cell>
          <cell r="E420">
            <v>1</v>
          </cell>
          <cell r="G420">
            <v>201</v>
          </cell>
          <cell r="K420">
            <v>59.34</v>
          </cell>
          <cell r="L420">
            <v>45.89</v>
          </cell>
          <cell r="M420" t="str">
            <v>暂无</v>
          </cell>
          <cell r="N420" t="str">
            <v>暂无</v>
          </cell>
          <cell r="U420">
            <v>9139.40006740816</v>
          </cell>
          <cell r="V420">
            <v>542332</v>
          </cell>
          <cell r="W420" t="str">
            <v>无</v>
          </cell>
          <cell r="X420" t="str">
            <v>无</v>
          </cell>
          <cell r="Z420" t="str">
            <v>无</v>
          </cell>
          <cell r="AA420" t="str">
            <v>无</v>
          </cell>
          <cell r="AB420" t="str">
            <v/>
          </cell>
          <cell r="AC420">
            <v>0</v>
          </cell>
        </row>
        <row r="421">
          <cell r="C421" t="str">
            <v>3-1-202</v>
          </cell>
          <cell r="D421" t="str">
            <v>3</v>
          </cell>
          <cell r="E421">
            <v>1</v>
          </cell>
          <cell r="G421">
            <v>202</v>
          </cell>
          <cell r="K421">
            <v>59.33</v>
          </cell>
          <cell r="L421">
            <v>45.88</v>
          </cell>
          <cell r="M421" t="str">
            <v>暂无</v>
          </cell>
          <cell r="N421" t="str">
            <v>暂无</v>
          </cell>
          <cell r="U421">
            <v>9245.89583684477</v>
          </cell>
          <cell r="V421">
            <v>548559</v>
          </cell>
          <cell r="W421" t="str">
            <v>无</v>
          </cell>
          <cell r="X421" t="str">
            <v>无</v>
          </cell>
          <cell r="Z421" t="str">
            <v>无</v>
          </cell>
          <cell r="AA421" t="str">
            <v>无</v>
          </cell>
          <cell r="AB421" t="str">
            <v/>
          </cell>
          <cell r="AC421">
            <v>0</v>
          </cell>
        </row>
        <row r="422">
          <cell r="C422" t="str">
            <v>3-1-203</v>
          </cell>
          <cell r="D422" t="str">
            <v>3</v>
          </cell>
          <cell r="E422">
            <v>1</v>
          </cell>
          <cell r="G422">
            <v>203</v>
          </cell>
          <cell r="K422">
            <v>86.22</v>
          </cell>
          <cell r="L422">
            <v>66.67</v>
          </cell>
          <cell r="M422" t="str">
            <v>暂无</v>
          </cell>
          <cell r="N422" t="str">
            <v>暂无</v>
          </cell>
          <cell r="U422">
            <v>9565.37926235212</v>
          </cell>
          <cell r="V422">
            <v>824727</v>
          </cell>
          <cell r="W422" t="str">
            <v>无</v>
          </cell>
          <cell r="X422" t="str">
            <v>无</v>
          </cell>
          <cell r="Z422" t="str">
            <v>无</v>
          </cell>
          <cell r="AA422" t="str">
            <v>无</v>
          </cell>
          <cell r="AB422" t="str">
            <v/>
          </cell>
          <cell r="AC422">
            <v>0</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cell r="AC423">
            <v>0</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cell r="AC424">
            <v>0</v>
          </cell>
        </row>
        <row r="425">
          <cell r="C425" t="str">
            <v>3-1-2101</v>
          </cell>
          <cell r="D425" t="str">
            <v>3</v>
          </cell>
          <cell r="E425">
            <v>1</v>
          </cell>
          <cell r="G425" t="str">
            <v>2101</v>
          </cell>
          <cell r="H425" t="str">
            <v>品业</v>
          </cell>
          <cell r="I425" t="str">
            <v>范丽娟</v>
          </cell>
          <cell r="J425" t="str">
            <v>已签约</v>
          </cell>
          <cell r="K425">
            <v>59.34</v>
          </cell>
          <cell r="L425">
            <v>45.89</v>
          </cell>
          <cell r="M425" t="str">
            <v>暂无</v>
          </cell>
          <cell r="N425" t="str">
            <v>暂无</v>
          </cell>
          <cell r="O425" t="str">
            <v>魏雪琴</v>
          </cell>
          <cell r="P425" t="str">
            <v>511324198512106605</v>
          </cell>
          <cell r="Q425">
            <v>13342833248</v>
          </cell>
          <cell r="R425" t="str">
            <v>广东省广州市花都区商业大道201号</v>
          </cell>
          <cell r="S425" t="str">
            <v>中介-玉阁</v>
          </cell>
          <cell r="T425">
            <v>45168</v>
          </cell>
          <cell r="U425">
            <v>10023.3232221099</v>
          </cell>
          <cell r="V425">
            <v>594784</v>
          </cell>
          <cell r="W425" t="str">
            <v>无</v>
          </cell>
          <cell r="X425" t="str">
            <v>无</v>
          </cell>
          <cell r="Z425" t="str">
            <v>无</v>
          </cell>
          <cell r="AA425" t="str">
            <v>无</v>
          </cell>
          <cell r="AB425">
            <v>45169</v>
          </cell>
          <cell r="AC425">
            <v>7555.69598921469</v>
          </cell>
          <cell r="AD425">
            <v>448355</v>
          </cell>
        </row>
        <row r="426">
          <cell r="C426" t="str">
            <v>3-1-2102</v>
          </cell>
          <cell r="D426" t="str">
            <v>3</v>
          </cell>
          <cell r="E426">
            <v>1</v>
          </cell>
          <cell r="G426" t="str">
            <v>2102</v>
          </cell>
          <cell r="H426" t="str">
            <v>品业</v>
          </cell>
          <cell r="I426" t="str">
            <v>范丽娟</v>
          </cell>
          <cell r="K426">
            <v>59.34</v>
          </cell>
          <cell r="L426">
            <v>45.89</v>
          </cell>
          <cell r="M426" t="str">
            <v>暂无</v>
          </cell>
          <cell r="N426" t="str">
            <v>暂无</v>
          </cell>
          <cell r="O426" t="str">
            <v>林运花</v>
          </cell>
          <cell r="P426" t="str">
            <v>‘440121196805090928</v>
          </cell>
          <cell r="Q426">
            <v>18520043382</v>
          </cell>
          <cell r="R426" t="str">
            <v>广东省广州市花都区松园大道4号406号</v>
          </cell>
          <cell r="S426" t="str">
            <v>中介-玉阁</v>
          </cell>
          <cell r="U426">
            <v>10129.8112571621</v>
          </cell>
          <cell r="V426">
            <v>601103</v>
          </cell>
          <cell r="W426" t="str">
            <v>无</v>
          </cell>
          <cell r="X426" t="str">
            <v>无</v>
          </cell>
          <cell r="Z426" t="str">
            <v>无</v>
          </cell>
          <cell r="AA426" t="str">
            <v>无</v>
          </cell>
          <cell r="AB426" t="str">
            <v/>
          </cell>
          <cell r="AC426">
            <v>6220.57633973711</v>
          </cell>
          <cell r="AD426">
            <v>369129</v>
          </cell>
        </row>
        <row r="427">
          <cell r="C427" t="str">
            <v>3-1-2103</v>
          </cell>
          <cell r="D427" t="str">
            <v>3</v>
          </cell>
          <cell r="E427">
            <v>1</v>
          </cell>
          <cell r="G427" t="str">
            <v>2103</v>
          </cell>
          <cell r="H427" t="str">
            <v>品业</v>
          </cell>
          <cell r="I427" t="str">
            <v>工抵</v>
          </cell>
          <cell r="J427" t="str">
            <v>已签约</v>
          </cell>
          <cell r="K427">
            <v>86.22</v>
          </cell>
          <cell r="L427">
            <v>66.67</v>
          </cell>
          <cell r="M427" t="str">
            <v>暂无</v>
          </cell>
          <cell r="N427" t="str">
            <v>暂无</v>
          </cell>
          <cell r="O427" t="str">
            <v>魏凤</v>
          </cell>
          <cell r="P427" t="str">
            <v>420114198009020023</v>
          </cell>
          <cell r="Q427">
            <v>18925100218</v>
          </cell>
          <cell r="R427" t="str">
            <v>广东省广州市越秀区文德北路70号604房</v>
          </cell>
          <cell r="S427" t="str">
            <v>工抵</v>
          </cell>
          <cell r="T427">
            <v>45165</v>
          </cell>
          <cell r="U427">
            <v>10449.2925075389</v>
          </cell>
          <cell r="V427">
            <v>900938</v>
          </cell>
          <cell r="W427" t="str">
            <v>无</v>
          </cell>
          <cell r="X427" t="str">
            <v>无</v>
          </cell>
          <cell r="Z427" t="str">
            <v>无</v>
          </cell>
          <cell r="AA427" t="str">
            <v>无</v>
          </cell>
          <cell r="AB427">
            <v>45168</v>
          </cell>
          <cell r="AC427">
            <v>6452.75</v>
          </cell>
          <cell r="AD427">
            <v>556356.105</v>
          </cell>
        </row>
        <row r="428">
          <cell r="C428" t="str">
            <v>3-1-2104</v>
          </cell>
          <cell r="D428" t="str">
            <v>3</v>
          </cell>
          <cell r="E428">
            <v>1</v>
          </cell>
          <cell r="G428" t="str">
            <v>2104</v>
          </cell>
          <cell r="K428">
            <v>86.22</v>
          </cell>
          <cell r="L428">
            <v>66.67</v>
          </cell>
          <cell r="M428" t="str">
            <v>暂无</v>
          </cell>
          <cell r="N428" t="str">
            <v>暂无</v>
          </cell>
          <cell r="U428">
            <v>10342.7974947808</v>
          </cell>
          <cell r="V428">
            <v>891756</v>
          </cell>
          <cell r="W428" t="str">
            <v>无</v>
          </cell>
          <cell r="X428" t="str">
            <v>无</v>
          </cell>
          <cell r="Z428" t="str">
            <v>无</v>
          </cell>
          <cell r="AA428" t="str">
            <v>无</v>
          </cell>
          <cell r="AB428" t="str">
            <v/>
          </cell>
          <cell r="AC428">
            <v>0</v>
          </cell>
        </row>
        <row r="429">
          <cell r="C429" t="str">
            <v>3-1-2105</v>
          </cell>
          <cell r="D429" t="str">
            <v>3</v>
          </cell>
          <cell r="E429">
            <v>1</v>
          </cell>
          <cell r="G429" t="str">
            <v>2105</v>
          </cell>
          <cell r="K429">
            <v>73.43</v>
          </cell>
          <cell r="L429">
            <v>56.78</v>
          </cell>
          <cell r="M429" t="str">
            <v>暂无</v>
          </cell>
          <cell r="N429" t="str">
            <v>暂无</v>
          </cell>
          <cell r="U429">
            <v>10396.0370420809</v>
          </cell>
          <cell r="V429">
            <v>763381</v>
          </cell>
          <cell r="W429" t="str">
            <v>无</v>
          </cell>
          <cell r="X429" t="str">
            <v>无</v>
          </cell>
          <cell r="Z429" t="str">
            <v>无</v>
          </cell>
          <cell r="AA429" t="str">
            <v>无</v>
          </cell>
          <cell r="AB429" t="str">
            <v/>
          </cell>
          <cell r="AC429">
            <v>0</v>
          </cell>
        </row>
        <row r="430">
          <cell r="C430" t="str">
            <v>3-1-2106</v>
          </cell>
          <cell r="D430" t="str">
            <v>3</v>
          </cell>
          <cell r="E430">
            <v>1</v>
          </cell>
          <cell r="G430" t="str">
            <v>2106</v>
          </cell>
          <cell r="K430">
            <v>73.43</v>
          </cell>
          <cell r="L430">
            <v>56.78</v>
          </cell>
          <cell r="M430" t="str">
            <v>暂无</v>
          </cell>
          <cell r="N430" t="str">
            <v>暂无</v>
          </cell>
          <cell r="U430">
            <v>10289.5546779246</v>
          </cell>
          <cell r="V430">
            <v>755562</v>
          </cell>
          <cell r="W430" t="str">
            <v>无</v>
          </cell>
          <cell r="X430" t="str">
            <v>无</v>
          </cell>
          <cell r="Z430" t="str">
            <v>无</v>
          </cell>
          <cell r="AA430" t="str">
            <v>无</v>
          </cell>
          <cell r="AB430" t="str">
            <v/>
          </cell>
          <cell r="AC430">
            <v>0</v>
          </cell>
        </row>
        <row r="431">
          <cell r="C431" t="str">
            <v>3-1-2107</v>
          </cell>
          <cell r="D431" t="str">
            <v>3</v>
          </cell>
          <cell r="E431">
            <v>1</v>
          </cell>
          <cell r="G431" t="str">
            <v>2107</v>
          </cell>
          <cell r="H431" t="str">
            <v>品业</v>
          </cell>
          <cell r="I431" t="str">
            <v>杨天强</v>
          </cell>
          <cell r="K431">
            <v>86</v>
          </cell>
          <cell r="L431">
            <v>66.5</v>
          </cell>
          <cell r="M431" t="str">
            <v>暂无</v>
          </cell>
          <cell r="N431" t="str">
            <v>暂无</v>
          </cell>
          <cell r="O431" t="str">
            <v>黄丝韵</v>
          </cell>
          <cell r="P431" t="str">
            <v>440182199401070644</v>
          </cell>
          <cell r="Q431">
            <v>18613051996</v>
          </cell>
          <cell r="R431" t="str">
            <v>广东省广州市花都区花东镇李溪村新村西20号</v>
          </cell>
          <cell r="S431" t="str">
            <v>中介-玉阁</v>
          </cell>
          <cell r="U431">
            <v>10129.8023255814</v>
          </cell>
          <cell r="V431">
            <v>871163</v>
          </cell>
          <cell r="W431" t="str">
            <v>无</v>
          </cell>
          <cell r="X431" t="str">
            <v>无</v>
          </cell>
          <cell r="Z431" t="str">
            <v>无</v>
          </cell>
          <cell r="AA431" t="str">
            <v>无</v>
          </cell>
          <cell r="AB431" t="str">
            <v/>
          </cell>
          <cell r="AC431">
            <v>6886.52325581395</v>
          </cell>
          <cell r="AD431">
            <v>592241</v>
          </cell>
        </row>
        <row r="432">
          <cell r="C432" t="str">
            <v>3-1-2201</v>
          </cell>
          <cell r="D432" t="str">
            <v>3</v>
          </cell>
          <cell r="E432">
            <v>1</v>
          </cell>
          <cell r="G432" t="str">
            <v>2201</v>
          </cell>
          <cell r="K432">
            <v>59.34</v>
          </cell>
          <cell r="L432">
            <v>45.89</v>
          </cell>
          <cell r="M432" t="str">
            <v>暂无</v>
          </cell>
          <cell r="N432" t="str">
            <v>暂无</v>
          </cell>
          <cell r="U432">
            <v>10023.3232221099</v>
          </cell>
          <cell r="V432">
            <v>594784</v>
          </cell>
          <cell r="W432" t="str">
            <v>无</v>
          </cell>
          <cell r="X432" t="str">
            <v>无</v>
          </cell>
          <cell r="Z432" t="str">
            <v>无</v>
          </cell>
          <cell r="AA432" t="str">
            <v>无</v>
          </cell>
          <cell r="AB432" t="str">
            <v/>
          </cell>
          <cell r="AC432">
            <v>0</v>
          </cell>
        </row>
        <row r="433">
          <cell r="C433" t="str">
            <v>3-1-2202</v>
          </cell>
          <cell r="D433" t="str">
            <v>3</v>
          </cell>
          <cell r="E433">
            <v>1</v>
          </cell>
          <cell r="G433" t="str">
            <v>2202</v>
          </cell>
          <cell r="H433" t="str">
            <v>品业</v>
          </cell>
          <cell r="I433" t="str">
            <v>袁家伟</v>
          </cell>
          <cell r="J433" t="str">
            <v>已认购</v>
          </cell>
          <cell r="K433">
            <v>59.34</v>
          </cell>
          <cell r="L433">
            <v>45.89</v>
          </cell>
          <cell r="M433" t="str">
            <v>暂无</v>
          </cell>
          <cell r="N433" t="str">
            <v>暂无</v>
          </cell>
          <cell r="O433" t="str">
            <v>邱丽霞</v>
          </cell>
          <cell r="P433" t="str">
            <v>440182197908191841</v>
          </cell>
          <cell r="Q433">
            <v>18620422693</v>
          </cell>
          <cell r="R433" t="str">
            <v>广东省广州市花都区新华街五华村二队东八路1号</v>
          </cell>
          <cell r="S433" t="str">
            <v>中介-华江</v>
          </cell>
          <cell r="T433">
            <v>45171</v>
          </cell>
          <cell r="U433">
            <v>10129.8112571621</v>
          </cell>
          <cell r="V433">
            <v>601103</v>
          </cell>
          <cell r="W433" t="str">
            <v>无</v>
          </cell>
          <cell r="X433" t="str">
            <v>无</v>
          </cell>
          <cell r="Z433" t="str">
            <v>无</v>
          </cell>
          <cell r="AA433" t="str">
            <v>无</v>
          </cell>
          <cell r="AB433" t="str">
            <v/>
          </cell>
          <cell r="AC433">
            <v>7245.44994944388</v>
          </cell>
          <cell r="AD433">
            <v>429945</v>
          </cell>
        </row>
        <row r="434">
          <cell r="C434" t="str">
            <v>3-1-2203</v>
          </cell>
          <cell r="D434" t="str">
            <v>3</v>
          </cell>
          <cell r="E434">
            <v>1</v>
          </cell>
          <cell r="G434" t="str">
            <v>2203</v>
          </cell>
          <cell r="H434" t="str">
            <v>品业</v>
          </cell>
          <cell r="I434" t="str">
            <v>工抵</v>
          </cell>
          <cell r="J434" t="str">
            <v>已签约</v>
          </cell>
          <cell r="K434">
            <v>86.22</v>
          </cell>
          <cell r="L434">
            <v>66.67</v>
          </cell>
          <cell r="M434" t="str">
            <v>暂无</v>
          </cell>
          <cell r="N434" t="str">
            <v>暂无</v>
          </cell>
          <cell r="O434" t="str">
            <v>魏凤</v>
          </cell>
          <cell r="P434" t="str">
            <v>420114198009020023</v>
          </cell>
          <cell r="Q434">
            <v>18925100218</v>
          </cell>
          <cell r="R434" t="str">
            <v>广东省广州市越秀区文德北路70号604房</v>
          </cell>
          <cell r="S434" t="str">
            <v>工抵</v>
          </cell>
          <cell r="T434">
            <v>45165</v>
          </cell>
          <cell r="U434">
            <v>10449.2925075389</v>
          </cell>
          <cell r="V434">
            <v>900938</v>
          </cell>
          <cell r="W434" t="str">
            <v>无</v>
          </cell>
          <cell r="X434" t="str">
            <v>无</v>
          </cell>
          <cell r="Z434" t="str">
            <v>无</v>
          </cell>
          <cell r="AA434" t="str">
            <v>无</v>
          </cell>
          <cell r="AB434">
            <v>45168</v>
          </cell>
          <cell r="AC434">
            <v>6420.75</v>
          </cell>
          <cell r="AD434">
            <v>553597.065</v>
          </cell>
        </row>
        <row r="435">
          <cell r="C435" t="str">
            <v>3-1-2204</v>
          </cell>
          <cell r="D435" t="str">
            <v>3</v>
          </cell>
          <cell r="E435">
            <v>1</v>
          </cell>
          <cell r="G435" t="str">
            <v>2204</v>
          </cell>
          <cell r="K435">
            <v>86.22</v>
          </cell>
          <cell r="L435">
            <v>66.67</v>
          </cell>
          <cell r="M435" t="str">
            <v>暂无</v>
          </cell>
          <cell r="N435" t="str">
            <v>暂无</v>
          </cell>
          <cell r="U435">
            <v>10342.7974947808</v>
          </cell>
          <cell r="V435">
            <v>891756</v>
          </cell>
          <cell r="W435" t="str">
            <v>无</v>
          </cell>
          <cell r="X435" t="str">
            <v>无</v>
          </cell>
          <cell r="Z435" t="str">
            <v>无</v>
          </cell>
          <cell r="AA435" t="str">
            <v>无</v>
          </cell>
          <cell r="AB435" t="str">
            <v/>
          </cell>
          <cell r="AC435">
            <v>0</v>
          </cell>
        </row>
        <row r="436">
          <cell r="C436" t="str">
            <v>3-1-2205</v>
          </cell>
          <cell r="D436" t="str">
            <v>3</v>
          </cell>
          <cell r="E436">
            <v>1</v>
          </cell>
          <cell r="G436" t="str">
            <v>2205</v>
          </cell>
          <cell r="K436">
            <v>73.43</v>
          </cell>
          <cell r="L436">
            <v>56.78</v>
          </cell>
          <cell r="M436" t="str">
            <v>暂无</v>
          </cell>
          <cell r="N436" t="str">
            <v>暂无</v>
          </cell>
          <cell r="U436">
            <v>10396.0370420809</v>
          </cell>
          <cell r="V436">
            <v>763381</v>
          </cell>
          <cell r="W436" t="str">
            <v>无</v>
          </cell>
          <cell r="X436" t="str">
            <v>无</v>
          </cell>
          <cell r="Z436" t="str">
            <v>无</v>
          </cell>
          <cell r="AA436" t="str">
            <v>无</v>
          </cell>
          <cell r="AB436" t="str">
            <v/>
          </cell>
          <cell r="AC436">
            <v>0</v>
          </cell>
        </row>
        <row r="437">
          <cell r="C437" t="str">
            <v>3-1-2206</v>
          </cell>
          <cell r="D437" t="str">
            <v>3</v>
          </cell>
          <cell r="E437">
            <v>1</v>
          </cell>
          <cell r="G437" t="str">
            <v>2206</v>
          </cell>
          <cell r="K437">
            <v>73.43</v>
          </cell>
          <cell r="L437">
            <v>56.78</v>
          </cell>
          <cell r="M437" t="str">
            <v>暂无</v>
          </cell>
          <cell r="N437" t="str">
            <v>暂无</v>
          </cell>
          <cell r="U437">
            <v>10289.5546779246</v>
          </cell>
          <cell r="V437">
            <v>755562</v>
          </cell>
          <cell r="W437" t="str">
            <v>无</v>
          </cell>
          <cell r="X437" t="str">
            <v>无</v>
          </cell>
          <cell r="Z437" t="str">
            <v>无</v>
          </cell>
          <cell r="AA437" t="str">
            <v>无</v>
          </cell>
          <cell r="AB437" t="str">
            <v/>
          </cell>
          <cell r="AC437">
            <v>0</v>
          </cell>
        </row>
        <row r="438">
          <cell r="C438" t="str">
            <v>3-1-2207</v>
          </cell>
          <cell r="D438" t="str">
            <v>3</v>
          </cell>
          <cell r="E438">
            <v>1</v>
          </cell>
          <cell r="G438" t="str">
            <v>2207</v>
          </cell>
          <cell r="H438" t="str">
            <v>品业</v>
          </cell>
          <cell r="I438" t="str">
            <v>袁家伟</v>
          </cell>
          <cell r="J438" t="str">
            <v>已认购</v>
          </cell>
          <cell r="K438">
            <v>86</v>
          </cell>
          <cell r="L438">
            <v>66.5</v>
          </cell>
          <cell r="M438" t="str">
            <v>暂无</v>
          </cell>
          <cell r="N438" t="str">
            <v>暂无</v>
          </cell>
          <cell r="O438" t="str">
            <v>吴嘉博</v>
          </cell>
          <cell r="P438" t="str">
            <v>445222200412123819</v>
          </cell>
          <cell r="Q438">
            <v>18320562780</v>
          </cell>
          <cell r="R438" t="str">
            <v>广东省揭西县塔头镇塔头村委塔头村卫生院后街128号</v>
          </cell>
          <cell r="S438" t="str">
            <v>中介-华江</v>
          </cell>
          <cell r="T438">
            <v>45165</v>
          </cell>
          <cell r="U438">
            <v>10129.8023255814</v>
          </cell>
          <cell r="V438">
            <v>871163</v>
          </cell>
          <cell r="W438" t="str">
            <v>无</v>
          </cell>
          <cell r="X438" t="str">
            <v>无</v>
          </cell>
          <cell r="Z438" t="str">
            <v>无</v>
          </cell>
          <cell r="AA438" t="str">
            <v>无</v>
          </cell>
          <cell r="AB438" t="str">
            <v/>
          </cell>
          <cell r="AC438">
            <v>9452.96511627907</v>
          </cell>
          <cell r="AD438">
            <v>812955</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大客户</v>
          </cell>
          <cell r="T439">
            <v>44932</v>
          </cell>
          <cell r="U439">
            <v>9916.81833501854</v>
          </cell>
          <cell r="V439">
            <v>588464</v>
          </cell>
          <cell r="W439">
            <v>0.95</v>
          </cell>
          <cell r="X439">
            <v>0</v>
          </cell>
          <cell r="Z439" t="str">
            <v>无</v>
          </cell>
          <cell r="AA439" t="str">
            <v>无</v>
          </cell>
          <cell r="AB439" t="str">
            <v/>
          </cell>
          <cell r="AC439">
            <v>8083.72093023256</v>
          </cell>
          <cell r="AD439">
            <v>479688</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清远市清城区小市静福路凯旋花园六号楼1603室</v>
          </cell>
          <cell r="S440" t="str">
            <v>大客户</v>
          </cell>
          <cell r="T440">
            <v>44932</v>
          </cell>
          <cell r="U440">
            <v>10023.3232221099</v>
          </cell>
          <cell r="V440">
            <v>594784</v>
          </cell>
          <cell r="W440" t="str">
            <v>无</v>
          </cell>
          <cell r="X440" t="str">
            <v>无</v>
          </cell>
          <cell r="Z440" t="str">
            <v>无</v>
          </cell>
          <cell r="AA440" t="str">
            <v>无</v>
          </cell>
          <cell r="AB440" t="str">
            <v/>
          </cell>
          <cell r="AC440">
            <v>8083.72093023256</v>
          </cell>
          <cell r="AD440">
            <v>479688</v>
          </cell>
        </row>
        <row r="441">
          <cell r="C441" t="str">
            <v>3-1-2303</v>
          </cell>
          <cell r="D441" t="str">
            <v>3</v>
          </cell>
          <cell r="E441">
            <v>1</v>
          </cell>
          <cell r="G441" t="str">
            <v>2303</v>
          </cell>
          <cell r="K441">
            <v>86.22</v>
          </cell>
          <cell r="L441">
            <v>66.67</v>
          </cell>
          <cell r="M441" t="str">
            <v>暂无</v>
          </cell>
          <cell r="N441" t="str">
            <v>暂无</v>
          </cell>
          <cell r="U441">
            <v>10342.7974947808</v>
          </cell>
          <cell r="V441">
            <v>891756</v>
          </cell>
          <cell r="W441" t="str">
            <v>无</v>
          </cell>
          <cell r="X441" t="str">
            <v>无</v>
          </cell>
          <cell r="Z441" t="str">
            <v>无</v>
          </cell>
          <cell r="AA441" t="str">
            <v>无</v>
          </cell>
          <cell r="AC441">
            <v>0</v>
          </cell>
        </row>
        <row r="442">
          <cell r="C442" t="str">
            <v>3-1-2304</v>
          </cell>
          <cell r="D442" t="str">
            <v>3</v>
          </cell>
          <cell r="E442">
            <v>1</v>
          </cell>
          <cell r="G442" t="str">
            <v>2304</v>
          </cell>
          <cell r="K442">
            <v>86.22</v>
          </cell>
          <cell r="L442">
            <v>66.67</v>
          </cell>
          <cell r="M442" t="str">
            <v>暂无</v>
          </cell>
          <cell r="N442" t="str">
            <v>暂无</v>
          </cell>
          <cell r="U442">
            <v>10236.3024820227</v>
          </cell>
          <cell r="V442">
            <v>882574</v>
          </cell>
          <cell r="W442" t="str">
            <v>无</v>
          </cell>
          <cell r="X442" t="str">
            <v>无</v>
          </cell>
          <cell r="Z442" t="str">
            <v>无</v>
          </cell>
          <cell r="AA442" t="str">
            <v>无</v>
          </cell>
          <cell r="AB442" t="str">
            <v/>
          </cell>
          <cell r="AC442">
            <v>0</v>
          </cell>
        </row>
        <row r="443">
          <cell r="C443" t="str">
            <v>3-1-2305</v>
          </cell>
          <cell r="D443" t="str">
            <v>3</v>
          </cell>
          <cell r="E443">
            <v>1</v>
          </cell>
          <cell r="G443" t="str">
            <v>2305</v>
          </cell>
          <cell r="K443">
            <v>73.43</v>
          </cell>
          <cell r="L443">
            <v>56.78</v>
          </cell>
          <cell r="M443" t="str">
            <v>暂无</v>
          </cell>
          <cell r="N443" t="str">
            <v>暂无</v>
          </cell>
          <cell r="U443">
            <v>10289.5546779246</v>
          </cell>
          <cell r="V443">
            <v>755562</v>
          </cell>
          <cell r="W443" t="str">
            <v>无</v>
          </cell>
          <cell r="X443" t="str">
            <v>无</v>
          </cell>
          <cell r="Z443" t="str">
            <v>无</v>
          </cell>
          <cell r="AA443" t="str">
            <v>无</v>
          </cell>
          <cell r="AB443" t="str">
            <v/>
          </cell>
          <cell r="AC443">
            <v>0</v>
          </cell>
        </row>
        <row r="444">
          <cell r="C444" t="str">
            <v>3-1-2306</v>
          </cell>
          <cell r="D444" t="str">
            <v>3</v>
          </cell>
          <cell r="E444">
            <v>1</v>
          </cell>
          <cell r="G444" t="str">
            <v>2306</v>
          </cell>
          <cell r="K444">
            <v>73.43</v>
          </cell>
          <cell r="L444">
            <v>56.78</v>
          </cell>
          <cell r="M444" t="str">
            <v>暂无</v>
          </cell>
          <cell r="N444" t="str">
            <v>暂无</v>
          </cell>
          <cell r="U444">
            <v>10183.045076944</v>
          </cell>
          <cell r="V444">
            <v>747741</v>
          </cell>
          <cell r="W444" t="str">
            <v>0.95*0.96*0.99</v>
          </cell>
          <cell r="X444">
            <v>0</v>
          </cell>
          <cell r="Z444" t="str">
            <v>无</v>
          </cell>
          <cell r="AA444" t="str">
            <v>无</v>
          </cell>
          <cell r="AB444" t="str">
            <v/>
          </cell>
          <cell r="AC444">
            <v>0</v>
          </cell>
        </row>
        <row r="445">
          <cell r="C445" t="str">
            <v>3-1-2307</v>
          </cell>
          <cell r="D445" t="str">
            <v>3</v>
          </cell>
          <cell r="E445">
            <v>1</v>
          </cell>
          <cell r="G445" t="str">
            <v>2307</v>
          </cell>
          <cell r="K445">
            <v>86</v>
          </cell>
          <cell r="L445">
            <v>66.5</v>
          </cell>
          <cell r="M445" t="str">
            <v>暂无</v>
          </cell>
          <cell r="N445" t="str">
            <v>暂无</v>
          </cell>
          <cell r="U445">
            <v>10023.3023255814</v>
          </cell>
          <cell r="V445">
            <v>862004</v>
          </cell>
          <cell r="W445" t="str">
            <v>无</v>
          </cell>
          <cell r="X445" t="str">
            <v>无</v>
          </cell>
          <cell r="Z445" t="str">
            <v>无</v>
          </cell>
          <cell r="AA445" t="str">
            <v>无</v>
          </cell>
          <cell r="AB445" t="str">
            <v/>
          </cell>
          <cell r="AC445">
            <v>0</v>
          </cell>
        </row>
        <row r="446">
          <cell r="C446" t="str">
            <v>3-1-2401</v>
          </cell>
          <cell r="D446" t="str">
            <v>3</v>
          </cell>
          <cell r="E446">
            <v>1</v>
          </cell>
          <cell r="G446" t="str">
            <v>2401</v>
          </cell>
          <cell r="H446" t="str">
            <v>品业</v>
          </cell>
          <cell r="I446" t="str">
            <v>范丽娟</v>
          </cell>
          <cell r="J446" t="str">
            <v>已认购</v>
          </cell>
          <cell r="K446">
            <v>59.34</v>
          </cell>
          <cell r="L446">
            <v>45.89</v>
          </cell>
          <cell r="M446" t="str">
            <v>暂无</v>
          </cell>
          <cell r="N446" t="str">
            <v>暂无</v>
          </cell>
          <cell r="O446" t="str">
            <v>张帆</v>
          </cell>
          <cell r="P446" t="str">
            <v>14263220010508657X</v>
          </cell>
          <cell r="Q446">
            <v>15019034562</v>
          </cell>
          <cell r="R446" t="str">
            <v>广东省东莞市城区乌石岗工业路17号小镇客栈</v>
          </cell>
          <cell r="S446" t="str">
            <v>中介-兆丰</v>
          </cell>
          <cell r="T446">
            <v>45128</v>
          </cell>
          <cell r="U446">
            <v>9703.82541287496</v>
          </cell>
          <cell r="V446">
            <v>575825</v>
          </cell>
          <cell r="W446" t="str">
            <v>无</v>
          </cell>
          <cell r="X446" t="str">
            <v>无</v>
          </cell>
          <cell r="Z446" t="str">
            <v>无</v>
          </cell>
          <cell r="AA446" t="str">
            <v>无</v>
          </cell>
          <cell r="AB446" t="str">
            <v/>
          </cell>
          <cell r="AC446">
            <v>7381.19312436805</v>
          </cell>
          <cell r="AD446">
            <v>438000</v>
          </cell>
        </row>
        <row r="447">
          <cell r="C447" t="str">
            <v>3-1-2402</v>
          </cell>
          <cell r="D447" t="str">
            <v>3</v>
          </cell>
          <cell r="E447">
            <v>1</v>
          </cell>
          <cell r="G447" t="str">
            <v>2402</v>
          </cell>
          <cell r="H447" t="str">
            <v>品业</v>
          </cell>
          <cell r="I447" t="str">
            <v>范丽娟</v>
          </cell>
          <cell r="J447" t="str">
            <v>已认购</v>
          </cell>
          <cell r="K447">
            <v>59.34</v>
          </cell>
          <cell r="L447">
            <v>45.89</v>
          </cell>
          <cell r="M447" t="str">
            <v>暂无</v>
          </cell>
          <cell r="N447" t="str">
            <v>暂无</v>
          </cell>
          <cell r="O447" t="str">
            <v>潘文浩</v>
          </cell>
          <cell r="P447" t="str">
            <v>441802199912173239</v>
          </cell>
          <cell r="Q447">
            <v>13085709257</v>
          </cell>
          <cell r="R447" t="str">
            <v>广东省广州市白云区鹤龙街道新广从汽配城十五街738档</v>
          </cell>
          <cell r="S447" t="str">
            <v>中介-华江</v>
          </cell>
          <cell r="T447">
            <v>45158</v>
          </cell>
          <cell r="U447">
            <v>9810.3302999663</v>
          </cell>
          <cell r="V447">
            <v>582145</v>
          </cell>
          <cell r="W447" t="str">
            <v>无</v>
          </cell>
          <cell r="X447" t="str">
            <v>无</v>
          </cell>
          <cell r="Z447" t="str">
            <v>无</v>
          </cell>
          <cell r="AA447" t="str">
            <v>无</v>
          </cell>
          <cell r="AB447" t="str">
            <v/>
          </cell>
          <cell r="AC447">
            <v>9326.92955847658</v>
          </cell>
          <cell r="AD447">
            <v>553460</v>
          </cell>
        </row>
        <row r="448">
          <cell r="C448" t="str">
            <v>3-1-2403</v>
          </cell>
          <cell r="D448" t="str">
            <v>3</v>
          </cell>
          <cell r="E448">
            <v>1</v>
          </cell>
          <cell r="G448" t="str">
            <v>2403</v>
          </cell>
          <cell r="K448">
            <v>86.22</v>
          </cell>
          <cell r="L448">
            <v>66.67</v>
          </cell>
          <cell r="M448" t="str">
            <v>暂无</v>
          </cell>
          <cell r="N448" t="str">
            <v>暂无</v>
          </cell>
          <cell r="U448">
            <v>10129.8074692647</v>
          </cell>
          <cell r="V448">
            <v>873392</v>
          </cell>
          <cell r="W448" t="str">
            <v>无</v>
          </cell>
          <cell r="X448" t="str">
            <v>无</v>
          </cell>
          <cell r="Z448" t="str">
            <v>无</v>
          </cell>
          <cell r="AA448" t="str">
            <v>无</v>
          </cell>
          <cell r="AB448" t="str">
            <v/>
          </cell>
          <cell r="AC448">
            <v>0</v>
          </cell>
        </row>
        <row r="449">
          <cell r="C449" t="str">
            <v>3-1-2404</v>
          </cell>
          <cell r="D449" t="str">
            <v>3</v>
          </cell>
          <cell r="E449">
            <v>1</v>
          </cell>
          <cell r="G449" t="str">
            <v>2404</v>
          </cell>
          <cell r="K449">
            <v>86.22</v>
          </cell>
          <cell r="L449">
            <v>66.67</v>
          </cell>
          <cell r="M449" t="str">
            <v>暂无</v>
          </cell>
          <cell r="N449" t="str">
            <v>暂无</v>
          </cell>
          <cell r="U449">
            <v>10023.3008582695</v>
          </cell>
          <cell r="V449">
            <v>864209</v>
          </cell>
          <cell r="W449" t="str">
            <v>无</v>
          </cell>
          <cell r="X449" t="str">
            <v>无</v>
          </cell>
          <cell r="Z449" t="str">
            <v>无</v>
          </cell>
          <cell r="AA449" t="str">
            <v>无</v>
          </cell>
          <cell r="AB449" t="str">
            <v/>
          </cell>
          <cell r="AC449">
            <v>0</v>
          </cell>
        </row>
        <row r="450">
          <cell r="C450" t="str">
            <v>3-1-2405</v>
          </cell>
          <cell r="D450" t="str">
            <v>3</v>
          </cell>
          <cell r="E450">
            <v>1</v>
          </cell>
          <cell r="G450" t="str">
            <v>2405</v>
          </cell>
          <cell r="K450">
            <v>73.43</v>
          </cell>
          <cell r="L450">
            <v>56.78</v>
          </cell>
          <cell r="M450" t="str">
            <v>暂无</v>
          </cell>
          <cell r="N450" t="str">
            <v>暂无</v>
          </cell>
          <cell r="U450">
            <v>10076.5627127877</v>
          </cell>
          <cell r="V450">
            <v>739922</v>
          </cell>
          <cell r="W450" t="str">
            <v>无</v>
          </cell>
          <cell r="X450" t="str">
            <v>无</v>
          </cell>
          <cell r="Z450" t="str">
            <v>无</v>
          </cell>
          <cell r="AA450" t="str">
            <v>无</v>
          </cell>
          <cell r="AB450" t="str">
            <v/>
          </cell>
          <cell r="AC450">
            <v>0</v>
          </cell>
        </row>
        <row r="451">
          <cell r="C451" t="str">
            <v>3-1-2406</v>
          </cell>
          <cell r="D451" t="str">
            <v>3</v>
          </cell>
          <cell r="E451">
            <v>1</v>
          </cell>
          <cell r="G451" t="str">
            <v>2406</v>
          </cell>
          <cell r="H451" t="str">
            <v>自销</v>
          </cell>
          <cell r="I451" t="str">
            <v>张燕秋、范丽娟</v>
          </cell>
          <cell r="J451" t="str">
            <v>已签约</v>
          </cell>
          <cell r="K451">
            <v>73.43</v>
          </cell>
          <cell r="L451">
            <v>56.78</v>
          </cell>
          <cell r="M451" t="str">
            <v>暂无</v>
          </cell>
          <cell r="N451" t="str">
            <v>暂无</v>
          </cell>
          <cell r="O451" t="str">
            <v>何秀琼;梁炳基</v>
          </cell>
          <cell r="P451" t="str">
            <v>440111197706301824\440107196205110051</v>
          </cell>
          <cell r="Q451" t="str">
            <v>13533788665/13543443288</v>
          </cell>
          <cell r="R451" t="str">
            <v>广东省清远市清城区龙塘镇恒大银湖城143栋1803房</v>
          </cell>
          <cell r="S451" t="str">
            <v>中介-玉阁</v>
          </cell>
          <cell r="T451">
            <v>45043</v>
          </cell>
          <cell r="U451">
            <v>9970.05311180716</v>
          </cell>
          <cell r="V451">
            <v>732101</v>
          </cell>
          <cell r="W451" t="str">
            <v>无</v>
          </cell>
          <cell r="X451" t="str">
            <v>无</v>
          </cell>
          <cell r="Z451" t="str">
            <v>无</v>
          </cell>
          <cell r="AA451" t="str">
            <v>无</v>
          </cell>
          <cell r="AB451">
            <v>45060</v>
          </cell>
          <cell r="AC451">
            <v>6400.65368378047</v>
          </cell>
          <cell r="AD451">
            <v>470000</v>
          </cell>
        </row>
        <row r="452">
          <cell r="C452" t="str">
            <v>3-1-2407</v>
          </cell>
          <cell r="D452" t="str">
            <v>3</v>
          </cell>
          <cell r="E452">
            <v>1</v>
          </cell>
          <cell r="G452" t="str">
            <v>2407</v>
          </cell>
          <cell r="H452" t="str">
            <v>品业</v>
          </cell>
          <cell r="I452" t="str">
            <v>杨天强</v>
          </cell>
          <cell r="J452" t="str">
            <v>已签约</v>
          </cell>
          <cell r="K452">
            <v>86</v>
          </cell>
          <cell r="L452">
            <v>66.5</v>
          </cell>
          <cell r="M452" t="str">
            <v>暂无</v>
          </cell>
          <cell r="N452" t="str">
            <v>暂无</v>
          </cell>
          <cell r="O452" t="str">
            <v>丁燕新、吴晓丹</v>
          </cell>
          <cell r="P452" t="str">
            <v>440981199305218634、445121199408182325</v>
          </cell>
          <cell r="Q452" t="str">
            <v>13725379984、17764052189</v>
          </cell>
          <cell r="R452" t="str">
            <v>广东省广州市天河区柯木塱新村东街一巷6号</v>
          </cell>
          <cell r="S452" t="str">
            <v>中介-玉阁</v>
          </cell>
          <cell r="T452">
            <v>45111</v>
          </cell>
          <cell r="U452">
            <v>9810.31395348837</v>
          </cell>
          <cell r="V452">
            <v>843687</v>
          </cell>
          <cell r="W452" t="str">
            <v>无</v>
          </cell>
          <cell r="X452" t="str">
            <v>无</v>
          </cell>
          <cell r="Z452" t="str">
            <v>无</v>
          </cell>
          <cell r="AA452" t="str">
            <v>无</v>
          </cell>
          <cell r="AB452">
            <v>45123</v>
          </cell>
          <cell r="AC452">
            <v>6003.26744186046</v>
          </cell>
          <cell r="AD452">
            <v>516281</v>
          </cell>
        </row>
        <row r="453">
          <cell r="C453" t="str">
            <v>3-1-2501</v>
          </cell>
          <cell r="D453" t="str">
            <v>3</v>
          </cell>
          <cell r="E453">
            <v>1</v>
          </cell>
          <cell r="G453" t="str">
            <v>2501</v>
          </cell>
          <cell r="H453" t="str">
            <v>品业</v>
          </cell>
          <cell r="I453" t="str">
            <v>袁家伟</v>
          </cell>
          <cell r="J453" t="str">
            <v>已认购</v>
          </cell>
          <cell r="K453">
            <v>59.34</v>
          </cell>
          <cell r="L453">
            <v>45.89</v>
          </cell>
          <cell r="M453" t="str">
            <v>暂无</v>
          </cell>
          <cell r="N453" t="str">
            <v>暂无</v>
          </cell>
          <cell r="O453" t="str">
            <v>张东栩</v>
          </cell>
          <cell r="P453" t="str">
            <v>445102200312120919</v>
          </cell>
          <cell r="R453" t="str">
            <v>广东省潮州市湘桥区太平街道下西平居委会下西平路348号之3</v>
          </cell>
          <cell r="S453" t="str">
            <v>中介-华江</v>
          </cell>
          <cell r="T453">
            <v>45164</v>
          </cell>
          <cell r="U453">
            <v>9916.81833501854</v>
          </cell>
          <cell r="V453">
            <v>588464</v>
          </cell>
          <cell r="W453" t="str">
            <v>无</v>
          </cell>
          <cell r="X453" t="str">
            <v>无</v>
          </cell>
          <cell r="Z453" t="str">
            <v>无</v>
          </cell>
          <cell r="AA453" t="str">
            <v>无</v>
          </cell>
          <cell r="AB453" t="str">
            <v/>
          </cell>
          <cell r="AC453">
            <v>9416.64981462757</v>
          </cell>
          <cell r="AD453">
            <v>558784</v>
          </cell>
        </row>
        <row r="454">
          <cell r="C454" t="str">
            <v>3-1-2502</v>
          </cell>
          <cell r="D454" t="str">
            <v>3</v>
          </cell>
          <cell r="E454">
            <v>1</v>
          </cell>
          <cell r="G454" t="str">
            <v>2502</v>
          </cell>
          <cell r="K454">
            <v>59.34</v>
          </cell>
          <cell r="L454">
            <v>45.89</v>
          </cell>
          <cell r="M454" t="str">
            <v>暂无</v>
          </cell>
          <cell r="N454" t="str">
            <v>暂无</v>
          </cell>
          <cell r="U454">
            <v>10023.3232221099</v>
          </cell>
          <cell r="V454">
            <v>594784</v>
          </cell>
          <cell r="W454" t="str">
            <v>无</v>
          </cell>
          <cell r="X454" t="str">
            <v>无</v>
          </cell>
          <cell r="Z454" t="str">
            <v>无</v>
          </cell>
          <cell r="AA454" t="str">
            <v>无</v>
          </cell>
          <cell r="AB454" t="str">
            <v/>
          </cell>
          <cell r="AC454">
            <v>0</v>
          </cell>
        </row>
        <row r="455">
          <cell r="C455" t="str">
            <v>3-1-2503</v>
          </cell>
          <cell r="D455" t="str">
            <v>3</v>
          </cell>
          <cell r="E455">
            <v>1</v>
          </cell>
          <cell r="G455" t="str">
            <v>2503</v>
          </cell>
          <cell r="K455">
            <v>86.22</v>
          </cell>
          <cell r="L455">
            <v>66.67</v>
          </cell>
          <cell r="M455" t="str">
            <v>暂无</v>
          </cell>
          <cell r="N455" t="str">
            <v>暂无</v>
          </cell>
          <cell r="U455">
            <v>10342.7974947808</v>
          </cell>
          <cell r="V455">
            <v>891756</v>
          </cell>
          <cell r="W455" t="str">
            <v>无</v>
          </cell>
          <cell r="X455" t="str">
            <v>无</v>
          </cell>
          <cell r="Z455" t="str">
            <v>无</v>
          </cell>
          <cell r="AA455" t="str">
            <v>无</v>
          </cell>
          <cell r="AB455" t="str">
            <v/>
          </cell>
          <cell r="AC455">
            <v>0</v>
          </cell>
        </row>
        <row r="456">
          <cell r="C456" t="str">
            <v>3-1-2504</v>
          </cell>
          <cell r="D456" t="str">
            <v>3</v>
          </cell>
          <cell r="E456">
            <v>1</v>
          </cell>
          <cell r="G456" t="str">
            <v>2504</v>
          </cell>
          <cell r="K456">
            <v>86.22</v>
          </cell>
          <cell r="L456">
            <v>66.67</v>
          </cell>
          <cell r="M456" t="str">
            <v>暂无</v>
          </cell>
          <cell r="N456" t="str">
            <v>暂无</v>
          </cell>
          <cell r="U456">
            <v>10236.3024820227</v>
          </cell>
          <cell r="V456">
            <v>882574</v>
          </cell>
          <cell r="W456" t="str">
            <v>无</v>
          </cell>
          <cell r="X456" t="str">
            <v>无</v>
          </cell>
          <cell r="Z456" t="str">
            <v>无</v>
          </cell>
          <cell r="AA456" t="str">
            <v>无</v>
          </cell>
          <cell r="AB456" t="str">
            <v/>
          </cell>
          <cell r="AC456">
            <v>0</v>
          </cell>
        </row>
        <row r="457">
          <cell r="C457" t="str">
            <v>3-1-2505</v>
          </cell>
          <cell r="D457" t="str">
            <v>3</v>
          </cell>
          <cell r="E457">
            <v>1</v>
          </cell>
          <cell r="G457" t="str">
            <v>2505</v>
          </cell>
          <cell r="K457">
            <v>73.43</v>
          </cell>
          <cell r="L457">
            <v>56.78</v>
          </cell>
          <cell r="M457" t="str">
            <v>暂无</v>
          </cell>
          <cell r="N457" t="str">
            <v>暂无</v>
          </cell>
          <cell r="U457">
            <v>10289.5546779246</v>
          </cell>
          <cell r="V457">
            <v>755562</v>
          </cell>
          <cell r="W457" t="str">
            <v>无</v>
          </cell>
          <cell r="X457" t="str">
            <v>无</v>
          </cell>
          <cell r="Z457" t="str">
            <v>无</v>
          </cell>
          <cell r="AA457" t="str">
            <v>无</v>
          </cell>
          <cell r="AB457" t="str">
            <v/>
          </cell>
          <cell r="AC457">
            <v>0</v>
          </cell>
        </row>
        <row r="458">
          <cell r="C458" t="str">
            <v>3-1-2506</v>
          </cell>
          <cell r="D458" t="str">
            <v>3</v>
          </cell>
          <cell r="E458">
            <v>1</v>
          </cell>
          <cell r="G458" t="str">
            <v>2506</v>
          </cell>
          <cell r="K458">
            <v>73.43</v>
          </cell>
          <cell r="L458">
            <v>56.78</v>
          </cell>
          <cell r="M458" t="str">
            <v>暂无</v>
          </cell>
          <cell r="N458" t="str">
            <v>暂无</v>
          </cell>
          <cell r="U458">
            <v>10183.045076944</v>
          </cell>
          <cell r="V458">
            <v>747741</v>
          </cell>
          <cell r="W458" t="str">
            <v>无</v>
          </cell>
          <cell r="X458" t="str">
            <v>无</v>
          </cell>
          <cell r="Z458" t="str">
            <v>无</v>
          </cell>
          <cell r="AA458" t="str">
            <v>无</v>
          </cell>
          <cell r="AB458" t="str">
            <v/>
          </cell>
          <cell r="AC458">
            <v>0</v>
          </cell>
        </row>
        <row r="459">
          <cell r="C459" t="str">
            <v>3-1-2507</v>
          </cell>
          <cell r="D459" t="str">
            <v>3</v>
          </cell>
          <cell r="E459">
            <v>1</v>
          </cell>
          <cell r="G459" t="str">
            <v>2507</v>
          </cell>
          <cell r="K459">
            <v>86</v>
          </cell>
          <cell r="L459">
            <v>66.5</v>
          </cell>
          <cell r="M459" t="str">
            <v>暂无</v>
          </cell>
          <cell r="N459" t="str">
            <v>暂无</v>
          </cell>
          <cell r="U459">
            <v>10023.3023255814</v>
          </cell>
          <cell r="V459">
            <v>862004</v>
          </cell>
          <cell r="W459" t="str">
            <v>无</v>
          </cell>
          <cell r="X459" t="str">
            <v>无</v>
          </cell>
          <cell r="Z459" t="str">
            <v>无</v>
          </cell>
          <cell r="AA459" t="str">
            <v>无</v>
          </cell>
          <cell r="AB459" t="str">
            <v/>
          </cell>
          <cell r="AC459">
            <v>0</v>
          </cell>
        </row>
        <row r="460">
          <cell r="C460" t="str">
            <v>3-1-2601</v>
          </cell>
          <cell r="D460" t="str">
            <v>3</v>
          </cell>
          <cell r="E460">
            <v>1</v>
          </cell>
          <cell r="G460" t="str">
            <v>2601</v>
          </cell>
          <cell r="H460" t="str">
            <v>品业</v>
          </cell>
          <cell r="I460" t="str">
            <v>范丽娟</v>
          </cell>
          <cell r="J460" t="str">
            <v>已认购</v>
          </cell>
          <cell r="K460">
            <v>59.34</v>
          </cell>
          <cell r="L460">
            <v>45.89</v>
          </cell>
          <cell r="M460" t="str">
            <v>暂无</v>
          </cell>
          <cell r="N460" t="str">
            <v>暂无</v>
          </cell>
          <cell r="O460" t="str">
            <v>贺岩松</v>
          </cell>
          <cell r="P460" t="str">
            <v>141033200403220039</v>
          </cell>
          <cell r="Q460">
            <v>13753766917</v>
          </cell>
          <cell r="R460" t="str">
            <v>广东省东莞市东城区乌石岗工业路17号小镇客栈</v>
          </cell>
          <cell r="S460" t="str">
            <v>中介-兆丰</v>
          </cell>
          <cell r="T460">
            <v>45123</v>
          </cell>
          <cell r="U460">
            <v>9384.32760364004</v>
          </cell>
          <cell r="V460">
            <v>556866</v>
          </cell>
          <cell r="W460" t="str">
            <v>无</v>
          </cell>
          <cell r="X460" t="str">
            <v>无</v>
          </cell>
          <cell r="Z460" t="str">
            <v>无</v>
          </cell>
          <cell r="AA460" t="str">
            <v>无</v>
          </cell>
          <cell r="AB460" t="str">
            <v/>
          </cell>
          <cell r="AC460">
            <v>7381.19312436805</v>
          </cell>
          <cell r="AD460">
            <v>438000</v>
          </cell>
        </row>
        <row r="461">
          <cell r="C461" t="str">
            <v>3-1-2602</v>
          </cell>
          <cell r="D461" t="str">
            <v>3</v>
          </cell>
          <cell r="E461">
            <v>1</v>
          </cell>
          <cell r="G461" t="str">
            <v>2602</v>
          </cell>
          <cell r="H461" t="str">
            <v>品业</v>
          </cell>
          <cell r="I461" t="str">
            <v>范丽娟</v>
          </cell>
          <cell r="J461" t="str">
            <v>已认购</v>
          </cell>
          <cell r="K461">
            <v>59.34</v>
          </cell>
          <cell r="L461">
            <v>45.89</v>
          </cell>
          <cell r="M461" t="str">
            <v>暂无</v>
          </cell>
          <cell r="N461" t="str">
            <v>暂无</v>
          </cell>
          <cell r="O461" t="str">
            <v>贺岩涛</v>
          </cell>
          <cell r="P461" t="str">
            <v>‘141033200403220055</v>
          </cell>
          <cell r="Q461">
            <v>13753795617</v>
          </cell>
          <cell r="R461" t="str">
            <v>广东省东莞市东城区乌石岗工业路17号小镇客栈</v>
          </cell>
          <cell r="S461" t="str">
            <v>中介-兆丰</v>
          </cell>
          <cell r="T461">
            <v>45123</v>
          </cell>
          <cell r="U461">
            <v>9490.83249073138</v>
          </cell>
          <cell r="V461">
            <v>563186</v>
          </cell>
          <cell r="W461" t="str">
            <v>无</v>
          </cell>
          <cell r="X461" t="str">
            <v>无</v>
          </cell>
          <cell r="Z461" t="str">
            <v>无</v>
          </cell>
          <cell r="AA461" t="str">
            <v>无</v>
          </cell>
          <cell r="AB461" t="str">
            <v/>
          </cell>
          <cell r="AC461">
            <v>7381.19312436805</v>
          </cell>
          <cell r="AD461">
            <v>438000</v>
          </cell>
        </row>
        <row r="462">
          <cell r="C462" t="str">
            <v>3-1-2603</v>
          </cell>
          <cell r="D462" t="str">
            <v>3</v>
          </cell>
          <cell r="E462">
            <v>1</v>
          </cell>
          <cell r="G462" t="str">
            <v>2603</v>
          </cell>
          <cell r="K462">
            <v>86.22</v>
          </cell>
          <cell r="L462">
            <v>66.67</v>
          </cell>
          <cell r="M462" t="str">
            <v>暂无</v>
          </cell>
          <cell r="N462" t="str">
            <v>暂无</v>
          </cell>
          <cell r="U462">
            <v>9810.32243099049</v>
          </cell>
          <cell r="V462">
            <v>845846</v>
          </cell>
          <cell r="W462" t="str">
            <v>无</v>
          </cell>
          <cell r="X462" t="str">
            <v>无</v>
          </cell>
          <cell r="Z462" t="str">
            <v>无</v>
          </cell>
          <cell r="AA462" t="str">
            <v>无</v>
          </cell>
          <cell r="AB462" t="str">
            <v/>
          </cell>
          <cell r="AC462">
            <v>0</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cell r="AC463">
            <v>0</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cell r="AC464">
            <v>0</v>
          </cell>
        </row>
        <row r="465">
          <cell r="C465" t="str">
            <v>3-1-2606</v>
          </cell>
          <cell r="D465" t="str">
            <v>3</v>
          </cell>
          <cell r="E465">
            <v>1</v>
          </cell>
          <cell r="G465" t="str">
            <v>2606</v>
          </cell>
          <cell r="K465">
            <v>73.43</v>
          </cell>
          <cell r="L465">
            <v>56.78</v>
          </cell>
          <cell r="M465" t="str">
            <v>暂无</v>
          </cell>
          <cell r="N465" t="str">
            <v>暂无</v>
          </cell>
          <cell r="U465">
            <v>9650.57878251396</v>
          </cell>
          <cell r="V465">
            <v>708642</v>
          </cell>
          <cell r="W465" t="str">
            <v>无</v>
          </cell>
          <cell r="X465" t="str">
            <v>无</v>
          </cell>
          <cell r="Z465" t="str">
            <v>无</v>
          </cell>
          <cell r="AA465" t="str">
            <v>无</v>
          </cell>
          <cell r="AB465" t="str">
            <v/>
          </cell>
          <cell r="AC465">
            <v>0</v>
          </cell>
        </row>
        <row r="466">
          <cell r="C466" t="str">
            <v>3-1-2607</v>
          </cell>
          <cell r="D466" t="str">
            <v>3</v>
          </cell>
          <cell r="E466">
            <v>1</v>
          </cell>
          <cell r="G466" t="str">
            <v>2607</v>
          </cell>
          <cell r="K466">
            <v>86</v>
          </cell>
          <cell r="L466">
            <v>66.5</v>
          </cell>
          <cell r="M466" t="str">
            <v>暂无</v>
          </cell>
          <cell r="N466" t="str">
            <v>暂无</v>
          </cell>
          <cell r="U466">
            <v>9490.83720930233</v>
          </cell>
          <cell r="V466">
            <v>816212</v>
          </cell>
          <cell r="W466" t="str">
            <v>无</v>
          </cell>
          <cell r="X466" t="str">
            <v>无</v>
          </cell>
          <cell r="Z466" t="str">
            <v>无</v>
          </cell>
          <cell r="AA466" t="str">
            <v>无</v>
          </cell>
          <cell r="AB466" t="str">
            <v/>
          </cell>
          <cell r="AC466">
            <v>0</v>
          </cell>
        </row>
        <row r="467">
          <cell r="C467" t="str">
            <v>3-1-301</v>
          </cell>
          <cell r="D467" t="str">
            <v>3</v>
          </cell>
          <cell r="E467">
            <v>1</v>
          </cell>
          <cell r="G467">
            <v>301</v>
          </cell>
          <cell r="H467" t="str">
            <v>品业</v>
          </cell>
          <cell r="I467" t="str">
            <v>抵债第一批</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9352.39298955174</v>
          </cell>
          <cell r="V467">
            <v>554971</v>
          </cell>
          <cell r="W467" t="str">
            <v>无</v>
          </cell>
          <cell r="X467" t="str">
            <v>无</v>
          </cell>
          <cell r="Z467" t="str">
            <v>无</v>
          </cell>
          <cell r="AA467" t="str">
            <v>无</v>
          </cell>
          <cell r="AB467">
            <v>45016</v>
          </cell>
          <cell r="AC467">
            <v>5799.07313784968</v>
          </cell>
          <cell r="AD467">
            <v>344117</v>
          </cell>
        </row>
        <row r="468">
          <cell r="C468" t="str">
            <v>3-1-302</v>
          </cell>
          <cell r="D468" t="str">
            <v>3</v>
          </cell>
          <cell r="E468">
            <v>1</v>
          </cell>
          <cell r="G468">
            <v>302</v>
          </cell>
          <cell r="H468" t="str">
            <v>品业</v>
          </cell>
          <cell r="I468" t="str">
            <v>抵债第二批</v>
          </cell>
          <cell r="J468" t="str">
            <v>已签约</v>
          </cell>
          <cell r="K468">
            <v>59.34</v>
          </cell>
          <cell r="L468">
            <v>45.89</v>
          </cell>
          <cell r="M468" t="str">
            <v>暂无</v>
          </cell>
          <cell r="N468" t="str">
            <v>暂无</v>
          </cell>
          <cell r="O468" t="str">
            <v>陈芳</v>
          </cell>
          <cell r="P468" t="str">
            <v>42062119891010874X</v>
          </cell>
          <cell r="Q468">
            <v>17392921592</v>
          </cell>
          <cell r="R468" t="str">
            <v>北京市东城区香河园路1号万国城10号楼四层</v>
          </cell>
          <cell r="S468" t="str">
            <v>员工抵债</v>
          </cell>
          <cell r="T468">
            <v>45055</v>
          </cell>
          <cell r="U468">
            <v>9458.88102460398</v>
          </cell>
          <cell r="V468">
            <v>561290</v>
          </cell>
          <cell r="W468" t="str">
            <v>无</v>
          </cell>
          <cell r="X468" t="str">
            <v>无</v>
          </cell>
          <cell r="Z468" t="str">
            <v>无</v>
          </cell>
          <cell r="AA468" t="str">
            <v>无</v>
          </cell>
          <cell r="AB468">
            <v>45055</v>
          </cell>
          <cell r="AC468">
            <v>5865.09942703067</v>
          </cell>
          <cell r="AD468">
            <v>348035</v>
          </cell>
        </row>
        <row r="469">
          <cell r="C469" t="str">
            <v>3-1-303</v>
          </cell>
          <cell r="D469" t="str">
            <v>3</v>
          </cell>
          <cell r="E469">
            <v>1</v>
          </cell>
          <cell r="G469">
            <v>303</v>
          </cell>
          <cell r="K469">
            <v>86.22</v>
          </cell>
          <cell r="L469">
            <v>66.67</v>
          </cell>
          <cell r="M469" t="str">
            <v>暂无</v>
          </cell>
          <cell r="N469" t="str">
            <v>暂无</v>
          </cell>
          <cell r="U469">
            <v>9778.36928786824</v>
          </cell>
          <cell r="V469">
            <v>843091</v>
          </cell>
          <cell r="W469" t="str">
            <v>无</v>
          </cell>
          <cell r="X469" t="str">
            <v>无</v>
          </cell>
          <cell r="Z469" t="str">
            <v>无</v>
          </cell>
          <cell r="AA469" t="str">
            <v>无</v>
          </cell>
          <cell r="AB469" t="str">
            <v/>
          </cell>
          <cell r="AC469">
            <v>0</v>
          </cell>
        </row>
        <row r="470">
          <cell r="C470" t="str">
            <v>3-1-304</v>
          </cell>
          <cell r="D470" t="str">
            <v>3</v>
          </cell>
          <cell r="E470">
            <v>1</v>
          </cell>
          <cell r="G470">
            <v>304</v>
          </cell>
          <cell r="K470">
            <v>86.22</v>
          </cell>
          <cell r="L470">
            <v>66.67</v>
          </cell>
          <cell r="M470" t="str">
            <v>暂无</v>
          </cell>
          <cell r="N470" t="str">
            <v>暂无</v>
          </cell>
          <cell r="U470">
            <v>9671.87427511018</v>
          </cell>
          <cell r="V470">
            <v>833909</v>
          </cell>
          <cell r="W470" t="str">
            <v>无</v>
          </cell>
          <cell r="X470" t="str">
            <v>无</v>
          </cell>
          <cell r="Z470" t="str">
            <v>无</v>
          </cell>
          <cell r="AA470" t="str">
            <v>无</v>
          </cell>
          <cell r="AB470" t="str">
            <v/>
          </cell>
          <cell r="AC470">
            <v>0</v>
          </cell>
        </row>
        <row r="471">
          <cell r="C471" t="str">
            <v>3-1-305</v>
          </cell>
          <cell r="D471" t="str">
            <v>3</v>
          </cell>
          <cell r="E471">
            <v>1</v>
          </cell>
          <cell r="G471">
            <v>305</v>
          </cell>
          <cell r="H471" t="str">
            <v>品业</v>
          </cell>
          <cell r="I471" t="str">
            <v>抵债第二批</v>
          </cell>
          <cell r="J471" t="str">
            <v>已签约</v>
          </cell>
          <cell r="K471">
            <v>73.43</v>
          </cell>
          <cell r="L471">
            <v>56.78</v>
          </cell>
          <cell r="M471" t="str">
            <v>暂无</v>
          </cell>
          <cell r="N471" t="str">
            <v>暂无</v>
          </cell>
          <cell r="O471" t="str">
            <v>武岳</v>
          </cell>
          <cell r="P471" t="str">
            <v>230202199506300623</v>
          </cell>
          <cell r="Q471">
            <v>18600018614</v>
          </cell>
          <cell r="R471" t="str">
            <v>北京市东城区香河园路1号万国城10号楼四层</v>
          </cell>
          <cell r="S471" t="str">
            <v>员工抵债</v>
          </cell>
          <cell r="T471">
            <v>45103</v>
          </cell>
          <cell r="U471">
            <v>9725.12597031186</v>
          </cell>
          <cell r="V471">
            <v>714116</v>
          </cell>
          <cell r="W471" t="str">
            <v>无</v>
          </cell>
          <cell r="X471" t="str">
            <v>无</v>
          </cell>
          <cell r="Z471" t="str">
            <v>无</v>
          </cell>
          <cell r="AA471" t="str">
            <v>无</v>
          </cell>
          <cell r="AB471">
            <v>45103</v>
          </cell>
          <cell r="AC471">
            <v>6030.23287484679</v>
          </cell>
          <cell r="AD471">
            <v>442800</v>
          </cell>
        </row>
        <row r="472">
          <cell r="C472" t="str">
            <v>3-1-306</v>
          </cell>
          <cell r="D472" t="str">
            <v>3</v>
          </cell>
          <cell r="E472">
            <v>1</v>
          </cell>
          <cell r="G472">
            <v>306</v>
          </cell>
          <cell r="H472" t="str">
            <v>品业</v>
          </cell>
          <cell r="I472" t="str">
            <v>抵债第一批</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9618.62998774343</v>
          </cell>
          <cell r="V472">
            <v>706296</v>
          </cell>
          <cell r="W472" t="str">
            <v>无</v>
          </cell>
          <cell r="X472" t="str">
            <v>无</v>
          </cell>
          <cell r="Z472" t="str">
            <v>无</v>
          </cell>
          <cell r="AA472" t="str">
            <v>无</v>
          </cell>
          <cell r="AB472">
            <v>45016</v>
          </cell>
          <cell r="AC472">
            <v>5964.19719460711</v>
          </cell>
          <cell r="AD472">
            <v>437951</v>
          </cell>
        </row>
        <row r="473">
          <cell r="C473" t="str">
            <v>3-1-307</v>
          </cell>
          <cell r="D473" t="str">
            <v>3</v>
          </cell>
          <cell r="E473">
            <v>1</v>
          </cell>
          <cell r="G473">
            <v>307</v>
          </cell>
          <cell r="H473" t="str">
            <v>品业</v>
          </cell>
          <cell r="I473" t="str">
            <v>范丽娟</v>
          </cell>
          <cell r="J473" t="str">
            <v>已签约</v>
          </cell>
          <cell r="K473">
            <v>86</v>
          </cell>
          <cell r="L473">
            <v>66.5</v>
          </cell>
          <cell r="M473" t="str">
            <v>暂无</v>
          </cell>
          <cell r="N473" t="str">
            <v>暂无</v>
          </cell>
          <cell r="O473" t="str">
            <v>姜丽霞</v>
          </cell>
          <cell r="P473" t="str">
            <v>360124197506270041</v>
          </cell>
          <cell r="Q473">
            <v>15818185865</v>
          </cell>
          <cell r="R473" t="str">
            <v>广东省广州市洛溪新城南浦桔树南街33号</v>
          </cell>
          <cell r="S473" t="str">
            <v>中介-恒诺</v>
          </cell>
          <cell r="T473">
            <v>45144</v>
          </cell>
          <cell r="U473">
            <v>9458.88372093023</v>
          </cell>
          <cell r="V473">
            <v>813464</v>
          </cell>
          <cell r="W473" t="str">
            <v>无</v>
          </cell>
          <cell r="X473" t="str">
            <v>无</v>
          </cell>
          <cell r="Z473" t="str">
            <v>无</v>
          </cell>
          <cell r="AA473" t="str">
            <v>无</v>
          </cell>
          <cell r="AB473">
            <v>45155</v>
          </cell>
          <cell r="AC473">
            <v>5888</v>
          </cell>
          <cell r="AD473">
            <v>506368</v>
          </cell>
        </row>
        <row r="474">
          <cell r="C474" t="str">
            <v>3-1-401</v>
          </cell>
          <cell r="D474" t="str">
            <v>3</v>
          </cell>
          <cell r="E474">
            <v>1</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9352.39298955174</v>
          </cell>
          <cell r="V474">
            <v>554971</v>
          </cell>
          <cell r="W474" t="str">
            <v>无</v>
          </cell>
          <cell r="X474" t="str">
            <v>无</v>
          </cell>
          <cell r="Z474" t="str">
            <v>无</v>
          </cell>
          <cell r="AA474" t="str">
            <v>无</v>
          </cell>
          <cell r="AB474">
            <v>45027</v>
          </cell>
          <cell r="AC474">
            <v>7833.83889450624</v>
          </cell>
          <cell r="AD474">
            <v>464860</v>
          </cell>
        </row>
        <row r="475">
          <cell r="C475" t="str">
            <v>3-1-402</v>
          </cell>
          <cell r="D475" t="str">
            <v>3</v>
          </cell>
          <cell r="E475">
            <v>1</v>
          </cell>
          <cell r="G475">
            <v>402</v>
          </cell>
          <cell r="K475">
            <v>59.34</v>
          </cell>
          <cell r="L475">
            <v>45.89</v>
          </cell>
          <cell r="M475" t="str">
            <v>暂无</v>
          </cell>
          <cell r="N475" t="str">
            <v>暂无</v>
          </cell>
          <cell r="U475">
            <v>9458.88102460398</v>
          </cell>
          <cell r="V475">
            <v>561290</v>
          </cell>
          <cell r="W475" t="str">
            <v>无</v>
          </cell>
          <cell r="X475" t="str">
            <v>无</v>
          </cell>
          <cell r="Z475" t="str">
            <v>无</v>
          </cell>
          <cell r="AA475" t="str">
            <v>无</v>
          </cell>
          <cell r="AB475" t="str">
            <v/>
          </cell>
          <cell r="AC475">
            <v>0</v>
          </cell>
        </row>
        <row r="476">
          <cell r="C476" t="str">
            <v>3-1-403</v>
          </cell>
          <cell r="D476" t="str">
            <v>3</v>
          </cell>
          <cell r="E476">
            <v>1</v>
          </cell>
          <cell r="G476">
            <v>403</v>
          </cell>
          <cell r="K476">
            <v>86.22</v>
          </cell>
          <cell r="L476">
            <v>66.67</v>
          </cell>
          <cell r="M476" t="str">
            <v>暂无</v>
          </cell>
          <cell r="N476" t="str">
            <v>暂无</v>
          </cell>
          <cell r="U476">
            <v>9778.36928786824</v>
          </cell>
          <cell r="V476">
            <v>843091</v>
          </cell>
          <cell r="W476" t="str">
            <v>无</v>
          </cell>
          <cell r="X476" t="str">
            <v>无</v>
          </cell>
          <cell r="Z476" t="str">
            <v>无</v>
          </cell>
          <cell r="AA476" t="str">
            <v>无</v>
          </cell>
          <cell r="AB476" t="str">
            <v/>
          </cell>
          <cell r="AC476">
            <v>0</v>
          </cell>
        </row>
        <row r="477">
          <cell r="C477" t="str">
            <v>3-1-404</v>
          </cell>
          <cell r="D477" t="str">
            <v>3</v>
          </cell>
          <cell r="E477">
            <v>1</v>
          </cell>
          <cell r="G477">
            <v>404</v>
          </cell>
          <cell r="K477">
            <v>86.22</v>
          </cell>
          <cell r="L477">
            <v>66.67</v>
          </cell>
          <cell r="M477" t="str">
            <v>暂无</v>
          </cell>
          <cell r="N477" t="str">
            <v>暂无</v>
          </cell>
          <cell r="U477">
            <v>9671.87427511018</v>
          </cell>
          <cell r="V477">
            <v>833909</v>
          </cell>
          <cell r="W477" t="str">
            <v>无</v>
          </cell>
          <cell r="X477" t="str">
            <v>无</v>
          </cell>
          <cell r="Z477" t="str">
            <v>无</v>
          </cell>
          <cell r="AA477" t="str">
            <v>无</v>
          </cell>
          <cell r="AB477" t="str">
            <v/>
          </cell>
          <cell r="AC477">
            <v>0</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v>
          </cell>
          <cell r="V478">
            <v>714116</v>
          </cell>
          <cell r="W478" t="str">
            <v>无</v>
          </cell>
          <cell r="X478" t="str">
            <v>无</v>
          </cell>
          <cell r="Z478" t="str">
            <v>无</v>
          </cell>
          <cell r="AA478" t="str">
            <v>无</v>
          </cell>
          <cell r="AB478" t="str">
            <v/>
          </cell>
          <cell r="AC478">
            <v>6009.99591447637</v>
          </cell>
          <cell r="AD478">
            <v>441314</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9618.62998774343</v>
          </cell>
          <cell r="V479">
            <v>706296</v>
          </cell>
          <cell r="W479" t="str">
            <v>无</v>
          </cell>
          <cell r="X479" t="str">
            <v>无</v>
          </cell>
          <cell r="Z479" t="str">
            <v>无</v>
          </cell>
          <cell r="AA479" t="str">
            <v>无</v>
          </cell>
          <cell r="AB479">
            <v>45004</v>
          </cell>
          <cell r="AC479">
            <v>7997.45335693858</v>
          </cell>
          <cell r="AD479">
            <v>587253</v>
          </cell>
        </row>
        <row r="480">
          <cell r="C480" t="str">
            <v>3-1-407</v>
          </cell>
          <cell r="D480" t="str">
            <v>3</v>
          </cell>
          <cell r="E480">
            <v>1</v>
          </cell>
          <cell r="G480">
            <v>407</v>
          </cell>
          <cell r="K480">
            <v>86</v>
          </cell>
          <cell r="L480">
            <v>66.5</v>
          </cell>
          <cell r="M480" t="str">
            <v>暂无</v>
          </cell>
          <cell r="N480" t="str">
            <v>暂无</v>
          </cell>
          <cell r="U480">
            <v>9458.88372093023</v>
          </cell>
          <cell r="V480">
            <v>813464</v>
          </cell>
          <cell r="W480" t="str">
            <v>无</v>
          </cell>
          <cell r="X480" t="str">
            <v>无</v>
          </cell>
          <cell r="Z480" t="str">
            <v>无</v>
          </cell>
          <cell r="AA480" t="str">
            <v>无</v>
          </cell>
          <cell r="AB480" t="str">
            <v/>
          </cell>
          <cell r="AC480">
            <v>0</v>
          </cell>
        </row>
        <row r="481">
          <cell r="C481" t="str">
            <v>3-1-501</v>
          </cell>
          <cell r="D481" t="str">
            <v>3</v>
          </cell>
          <cell r="E481">
            <v>1</v>
          </cell>
          <cell r="G481">
            <v>501</v>
          </cell>
          <cell r="H481" t="str">
            <v>品业</v>
          </cell>
          <cell r="I481" t="str">
            <v>抵债第二批</v>
          </cell>
          <cell r="J481" t="str">
            <v>已签约</v>
          </cell>
          <cell r="K481">
            <v>59.34</v>
          </cell>
          <cell r="L481">
            <v>45.89</v>
          </cell>
          <cell r="M481" t="str">
            <v>暂无</v>
          </cell>
          <cell r="N481" t="str">
            <v>暂无</v>
          </cell>
          <cell r="O481" t="str">
            <v>杨靖 </v>
          </cell>
          <cell r="P481" t="str">
            <v>150430198904291445</v>
          </cell>
          <cell r="Q481">
            <v>18611967311</v>
          </cell>
          <cell r="R481" t="str">
            <v>北京市朝阳区望京方恒国际A座1901室  </v>
          </cell>
          <cell r="S481" t="str">
            <v>员工抵债</v>
          </cell>
          <cell r="T481">
            <v>45055</v>
          </cell>
          <cell r="U481">
            <v>9639.92248062015</v>
          </cell>
          <cell r="V481">
            <v>572033</v>
          </cell>
          <cell r="W481" t="str">
            <v>无</v>
          </cell>
          <cell r="X481" t="str">
            <v>无</v>
          </cell>
          <cell r="Z481" t="str">
            <v>无</v>
          </cell>
          <cell r="AA481" t="str">
            <v>无</v>
          </cell>
          <cell r="AB481">
            <v>45055</v>
          </cell>
          <cell r="AC481">
            <v>6055.03875968992</v>
          </cell>
          <cell r="AD481">
            <v>359306</v>
          </cell>
        </row>
        <row r="482">
          <cell r="C482" t="str">
            <v>3-1-502</v>
          </cell>
          <cell r="D482" t="str">
            <v>3</v>
          </cell>
          <cell r="E482">
            <v>1</v>
          </cell>
          <cell r="G482">
            <v>502</v>
          </cell>
          <cell r="H482" t="str">
            <v>品业</v>
          </cell>
          <cell r="I482" t="str">
            <v>范丽娟</v>
          </cell>
          <cell r="J482" t="str">
            <v>已认购</v>
          </cell>
          <cell r="K482">
            <v>59.34</v>
          </cell>
          <cell r="L482">
            <v>45.89</v>
          </cell>
          <cell r="M482" t="str">
            <v>暂无</v>
          </cell>
          <cell r="N482" t="str">
            <v>暂无</v>
          </cell>
          <cell r="O482" t="str">
            <v>张晴雨</v>
          </cell>
          <cell r="P482" t="str">
            <v>14103319980630002X</v>
          </cell>
          <cell r="Q482">
            <v>18862327025</v>
          </cell>
          <cell r="R482" t="str">
            <v>广东省东莞市东城区乌石岗工业路17号小镇客栈</v>
          </cell>
          <cell r="S482" t="str">
            <v>中介-兆丰</v>
          </cell>
          <cell r="T482">
            <v>45134</v>
          </cell>
          <cell r="U482">
            <v>9746.4105156724</v>
          </cell>
          <cell r="V482">
            <v>578352</v>
          </cell>
          <cell r="W482" t="str">
            <v>无</v>
          </cell>
          <cell r="X482" t="str">
            <v>无</v>
          </cell>
          <cell r="Z482" t="str">
            <v>无</v>
          </cell>
          <cell r="AA482" t="str">
            <v>无</v>
          </cell>
          <cell r="AB482" t="str">
            <v/>
          </cell>
          <cell r="AC482">
            <v>7381.19312436805</v>
          </cell>
          <cell r="AD482">
            <v>438000</v>
          </cell>
        </row>
        <row r="483">
          <cell r="C483" t="str">
            <v>3-1-503</v>
          </cell>
          <cell r="D483" t="str">
            <v>3</v>
          </cell>
          <cell r="E483">
            <v>1</v>
          </cell>
          <cell r="G483">
            <v>503</v>
          </cell>
          <cell r="H483" t="str">
            <v>品业</v>
          </cell>
          <cell r="I483" t="str">
            <v>袁家伟</v>
          </cell>
          <cell r="J483" t="str">
            <v>已认购</v>
          </cell>
          <cell r="K483">
            <v>86.22</v>
          </cell>
          <cell r="L483">
            <v>66.67</v>
          </cell>
          <cell r="M483" t="str">
            <v>暂无</v>
          </cell>
          <cell r="N483" t="str">
            <v>暂无</v>
          </cell>
          <cell r="O483" t="str">
            <v>邓小霞</v>
          </cell>
          <cell r="P483" t="str">
            <v>571381199003232162</v>
          </cell>
          <cell r="Q483">
            <v>19876132396</v>
          </cell>
          <cell r="R483" t="str">
            <v>四川省阅中市飞凤镇凤鸣社区1组72号</v>
          </cell>
          <cell r="S483" t="str">
            <v>中介-华江</v>
          </cell>
          <cell r="T483">
            <v>45166</v>
          </cell>
          <cell r="U483">
            <v>10065.9127812572</v>
          </cell>
          <cell r="V483">
            <v>867883</v>
          </cell>
          <cell r="W483" t="str">
            <v>无</v>
          </cell>
          <cell r="X483" t="str">
            <v>无</v>
          </cell>
          <cell r="Z483" t="str">
            <v>无</v>
          </cell>
          <cell r="AA483" t="str">
            <v>无</v>
          </cell>
          <cell r="AB483" t="str">
            <v/>
          </cell>
          <cell r="AC483">
            <v>9397.74994200882</v>
          </cell>
          <cell r="AD483">
            <v>810274</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cell r="AC484">
            <v>0</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v>
          </cell>
          <cell r="V485">
            <v>735230</v>
          </cell>
          <cell r="W485" t="str">
            <v>无</v>
          </cell>
          <cell r="X485" t="str">
            <v>无</v>
          </cell>
          <cell r="Z485" t="str">
            <v>无</v>
          </cell>
          <cell r="AA485" t="str">
            <v>无</v>
          </cell>
          <cell r="AB485">
            <v>44924</v>
          </cell>
          <cell r="AC485">
            <v>6286.76290344546</v>
          </cell>
          <cell r="AD485">
            <v>461637</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中介-玉阁</v>
          </cell>
          <cell r="T486">
            <v>44983</v>
          </cell>
          <cell r="U486">
            <v>9906.1555222661</v>
          </cell>
          <cell r="V486">
            <v>727409</v>
          </cell>
          <cell r="W486" t="str">
            <v>无</v>
          </cell>
          <cell r="X486" t="str">
            <v>无</v>
          </cell>
          <cell r="Z486" t="str">
            <v>无</v>
          </cell>
          <cell r="AA486" t="str">
            <v>无</v>
          </cell>
          <cell r="AB486">
            <v>45004</v>
          </cell>
          <cell r="AC486">
            <v>8230.00136184121</v>
          </cell>
          <cell r="AD486">
            <v>604329</v>
          </cell>
        </row>
        <row r="487">
          <cell r="C487" t="str">
            <v>3-1-507</v>
          </cell>
          <cell r="D487" t="str">
            <v>3</v>
          </cell>
          <cell r="E487">
            <v>1</v>
          </cell>
          <cell r="G487">
            <v>507</v>
          </cell>
          <cell r="H487" t="str">
            <v>品业</v>
          </cell>
          <cell r="I487" t="str">
            <v>蒋晓霞</v>
          </cell>
          <cell r="J487" t="str">
            <v>已认购</v>
          </cell>
          <cell r="K487">
            <v>86</v>
          </cell>
          <cell r="L487">
            <v>66.5</v>
          </cell>
          <cell r="M487" t="str">
            <v>暂无</v>
          </cell>
          <cell r="N487" t="str">
            <v>暂无</v>
          </cell>
          <cell r="O487" t="str">
            <v>赖嘉咏</v>
          </cell>
          <cell r="P487" t="str">
            <v>44188119990906028X</v>
          </cell>
          <cell r="Q487">
            <v>13823401942</v>
          </cell>
          <cell r="R487" t="str">
            <v>广东省清远市清城区龙塘镇嘉福工业区嘉华路30号双驰餐饮</v>
          </cell>
          <cell r="S487" t="str">
            <v>中介-华江</v>
          </cell>
          <cell r="T487">
            <v>45158</v>
          </cell>
          <cell r="U487">
            <v>9746.43023255814</v>
          </cell>
          <cell r="V487">
            <v>838193</v>
          </cell>
          <cell r="W487" t="str">
            <v>无</v>
          </cell>
          <cell r="X487" t="str">
            <v>无</v>
          </cell>
          <cell r="Z487" t="str">
            <v>无</v>
          </cell>
          <cell r="AA487" t="str">
            <v>无</v>
          </cell>
          <cell r="AB487" t="str">
            <v/>
          </cell>
          <cell r="AC487">
            <v>9129.97674418605</v>
          </cell>
          <cell r="AD487">
            <v>785178</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v>
          </cell>
          <cell r="V488">
            <v>572033</v>
          </cell>
          <cell r="W488" t="str">
            <v>无</v>
          </cell>
          <cell r="X488" t="str">
            <v>无</v>
          </cell>
          <cell r="Z488" t="str">
            <v>无</v>
          </cell>
          <cell r="AA488" t="str">
            <v>无</v>
          </cell>
          <cell r="AB488" t="str">
            <v/>
          </cell>
          <cell r="AC488">
            <v>5923.40748230536</v>
          </cell>
          <cell r="AD488">
            <v>351495</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9746.4105156724</v>
          </cell>
          <cell r="V489">
            <v>578352</v>
          </cell>
          <cell r="W489" t="str">
            <v>无</v>
          </cell>
          <cell r="X489" t="str">
            <v>无</v>
          </cell>
          <cell r="Z489" t="str">
            <v>无</v>
          </cell>
          <cell r="AA489" t="str">
            <v>无</v>
          </cell>
          <cell r="AB489" t="str">
            <v/>
          </cell>
          <cell r="AC489">
            <v>5988.00303336704</v>
          </cell>
          <cell r="AD489">
            <v>355328.1</v>
          </cell>
        </row>
        <row r="490">
          <cell r="C490" t="str">
            <v>3-1-603</v>
          </cell>
          <cell r="D490" t="str">
            <v>3</v>
          </cell>
          <cell r="E490">
            <v>1</v>
          </cell>
          <cell r="G490">
            <v>603</v>
          </cell>
          <cell r="K490">
            <v>86.22</v>
          </cell>
          <cell r="L490">
            <v>66.67</v>
          </cell>
          <cell r="M490" t="str">
            <v>暂无</v>
          </cell>
          <cell r="N490" t="str">
            <v>暂无</v>
          </cell>
          <cell r="U490">
            <v>10065.9127812572</v>
          </cell>
          <cell r="V490">
            <v>867883</v>
          </cell>
          <cell r="W490" t="str">
            <v>无</v>
          </cell>
          <cell r="X490" t="str">
            <v>无</v>
          </cell>
          <cell r="Z490" t="str">
            <v>无</v>
          </cell>
          <cell r="AA490" t="str">
            <v>无</v>
          </cell>
          <cell r="AB490" t="str">
            <v/>
          </cell>
          <cell r="AC490">
            <v>0</v>
          </cell>
        </row>
        <row r="491">
          <cell r="C491" t="str">
            <v>3-1-604</v>
          </cell>
          <cell r="D491" t="str">
            <v>3</v>
          </cell>
          <cell r="E491">
            <v>1</v>
          </cell>
          <cell r="G491">
            <v>604</v>
          </cell>
          <cell r="H491" t="str">
            <v>品业</v>
          </cell>
          <cell r="I491" t="str">
            <v>葛海虎</v>
          </cell>
          <cell r="J491" t="str">
            <v>已认购</v>
          </cell>
          <cell r="K491">
            <v>86.22</v>
          </cell>
          <cell r="L491">
            <v>66.67</v>
          </cell>
          <cell r="M491" t="str">
            <v>暂无</v>
          </cell>
          <cell r="N491" t="str">
            <v>暂无</v>
          </cell>
          <cell r="O491" t="str">
            <v>潘晓英</v>
          </cell>
          <cell r="P491" t="str">
            <v>362322197609206069</v>
          </cell>
          <cell r="Q491">
            <v>13822116089</v>
          </cell>
          <cell r="R491" t="str">
            <v>江西省上饶市广丰县丰溪街道苏塘居上流坑24号</v>
          </cell>
          <cell r="S491" t="str">
            <v>中介-玉阁</v>
          </cell>
          <cell r="T491">
            <v>45150</v>
          </cell>
          <cell r="U491">
            <v>9959.40617026212</v>
          </cell>
          <cell r="V491">
            <v>858700</v>
          </cell>
          <cell r="W491" t="str">
            <v>无</v>
          </cell>
          <cell r="X491" t="str">
            <v>无</v>
          </cell>
          <cell r="Z491" t="str">
            <v>无</v>
          </cell>
          <cell r="AA491" t="str">
            <v>无</v>
          </cell>
          <cell r="AB491" t="str">
            <v/>
          </cell>
          <cell r="AC491">
            <v>6147.06564602181</v>
          </cell>
          <cell r="AD491">
            <v>530000</v>
          </cell>
        </row>
        <row r="492">
          <cell r="C492" t="str">
            <v>3-1-605</v>
          </cell>
          <cell r="D492" t="str">
            <v>3</v>
          </cell>
          <cell r="E492">
            <v>1</v>
          </cell>
          <cell r="G492">
            <v>605</v>
          </cell>
          <cell r="H492" t="str">
            <v>品业</v>
          </cell>
          <cell r="I492" t="str">
            <v>张燕秋</v>
          </cell>
          <cell r="J492" t="str">
            <v>已签约</v>
          </cell>
          <cell r="K492">
            <v>73.43</v>
          </cell>
          <cell r="L492">
            <v>56.78</v>
          </cell>
          <cell r="M492" t="str">
            <v>暂无</v>
          </cell>
          <cell r="N492" t="str">
            <v>暂无</v>
          </cell>
          <cell r="O492" t="str">
            <v>黄明东</v>
          </cell>
          <cell r="P492" t="str">
            <v>452124197404050068</v>
          </cell>
          <cell r="Q492">
            <v>13642680748</v>
          </cell>
          <cell r="R492" t="str">
            <v>广东省广州市荔湾区西村西增路62号后座201房</v>
          </cell>
          <cell r="S492" t="str">
            <v>中介-喜佳</v>
          </cell>
          <cell r="T492">
            <v>45057</v>
          </cell>
          <cell r="U492">
            <v>10012.6651232466</v>
          </cell>
          <cell r="V492">
            <v>735230</v>
          </cell>
          <cell r="W492" t="str">
            <v>无</v>
          </cell>
          <cell r="X492" t="str">
            <v>无</v>
          </cell>
          <cell r="Z492" t="str">
            <v>无</v>
          </cell>
          <cell r="AA492" t="str">
            <v>无</v>
          </cell>
          <cell r="AB492">
            <v>45075</v>
          </cell>
          <cell r="AC492">
            <v>6800</v>
          </cell>
          <cell r="AD492">
            <v>499324</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v>
          </cell>
          <cell r="V493">
            <v>727409</v>
          </cell>
          <cell r="W493" t="str">
            <v>无</v>
          </cell>
          <cell r="X493" t="str">
            <v>无</v>
          </cell>
          <cell r="Z493" t="str">
            <v>无</v>
          </cell>
          <cell r="AA493" t="str">
            <v>无</v>
          </cell>
          <cell r="AB493">
            <v>45004</v>
          </cell>
          <cell r="AC493">
            <v>8230.00136184121</v>
          </cell>
          <cell r="AD493">
            <v>604329</v>
          </cell>
        </row>
        <row r="494">
          <cell r="C494" t="str">
            <v>3-1-607</v>
          </cell>
          <cell r="D494" t="str">
            <v>3</v>
          </cell>
          <cell r="E494">
            <v>1</v>
          </cell>
          <cell r="G494">
            <v>607</v>
          </cell>
          <cell r="H494" t="str">
            <v>品业</v>
          </cell>
          <cell r="I494" t="str">
            <v>葛海虎</v>
          </cell>
          <cell r="J494" t="str">
            <v>已签约</v>
          </cell>
          <cell r="K494">
            <v>86</v>
          </cell>
          <cell r="L494">
            <v>66.5</v>
          </cell>
          <cell r="M494" t="str">
            <v>暂无</v>
          </cell>
          <cell r="N494" t="str">
            <v>暂无</v>
          </cell>
          <cell r="O494" t="str">
            <v>何恒熙</v>
          </cell>
          <cell r="P494" t="str">
            <v>441821199002202730</v>
          </cell>
          <cell r="Q494">
            <v>13286817112</v>
          </cell>
          <cell r="R494" t="str">
            <v>广东省广州市南沙区榄核镇星港花园8栋1梯2002</v>
          </cell>
          <cell r="S494" t="str">
            <v>中介-兆丰</v>
          </cell>
          <cell r="T494">
            <v>45155</v>
          </cell>
          <cell r="U494">
            <v>9746.43023255814</v>
          </cell>
          <cell r="V494">
            <v>838193</v>
          </cell>
          <cell r="W494" t="str">
            <v>无</v>
          </cell>
          <cell r="X494" t="str">
            <v>无</v>
          </cell>
          <cell r="Z494" t="str">
            <v>无</v>
          </cell>
          <cell r="AA494" t="str">
            <v>无</v>
          </cell>
          <cell r="AB494">
            <v>45162</v>
          </cell>
          <cell r="AC494">
            <v>7354.20930232558</v>
          </cell>
          <cell r="AD494">
            <v>632462</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v>
          </cell>
          <cell r="V495">
            <v>572033</v>
          </cell>
          <cell r="W495" t="str">
            <v>无</v>
          </cell>
          <cell r="X495" t="str">
            <v>无</v>
          </cell>
          <cell r="Z495" t="str">
            <v>无</v>
          </cell>
          <cell r="AA495" t="str">
            <v>无</v>
          </cell>
          <cell r="AB495">
            <v>44980</v>
          </cell>
          <cell r="AC495">
            <v>8101.92113245703</v>
          </cell>
          <cell r="AD495">
            <v>480768</v>
          </cell>
        </row>
        <row r="496">
          <cell r="C496" t="str">
            <v>3-1-702</v>
          </cell>
          <cell r="D496" t="str">
            <v>3</v>
          </cell>
          <cell r="E496">
            <v>1</v>
          </cell>
          <cell r="G496">
            <v>702</v>
          </cell>
          <cell r="H496" t="str">
            <v>品业</v>
          </cell>
          <cell r="I496" t="str">
            <v>抵债第二批</v>
          </cell>
          <cell r="J496" t="str">
            <v>已签约</v>
          </cell>
          <cell r="K496">
            <v>59.34</v>
          </cell>
          <cell r="L496">
            <v>45.89</v>
          </cell>
          <cell r="M496" t="str">
            <v>暂无</v>
          </cell>
          <cell r="N496" t="str">
            <v>暂无</v>
          </cell>
          <cell r="O496" t="str">
            <v>鲁龙江</v>
          </cell>
          <cell r="P496" t="str">
            <v>371327198801051834</v>
          </cell>
          <cell r="Q496">
            <v>18511733355</v>
          </cell>
          <cell r="R496" t="str">
            <v>北京市东城区香河园路1号万国城10号楼四层</v>
          </cell>
          <cell r="S496" t="str">
            <v>员工抵债</v>
          </cell>
          <cell r="T496">
            <v>45055</v>
          </cell>
          <cell r="U496">
            <v>9746.4105156724</v>
          </cell>
          <cell r="V496">
            <v>578352</v>
          </cell>
          <cell r="W496" t="str">
            <v>无</v>
          </cell>
          <cell r="X496" t="str">
            <v>无</v>
          </cell>
          <cell r="Z496" t="str">
            <v>无</v>
          </cell>
          <cell r="AA496" t="str">
            <v>无</v>
          </cell>
          <cell r="AB496">
            <v>45055</v>
          </cell>
          <cell r="AC496">
            <v>6043.39400067408</v>
          </cell>
          <cell r="AD496">
            <v>358615</v>
          </cell>
        </row>
        <row r="497">
          <cell r="C497" t="str">
            <v>3-1-703</v>
          </cell>
          <cell r="D497" t="str">
            <v>3</v>
          </cell>
          <cell r="E497">
            <v>1</v>
          </cell>
          <cell r="G497">
            <v>703</v>
          </cell>
          <cell r="H497" t="str">
            <v>品业</v>
          </cell>
          <cell r="I497" t="str">
            <v>抵债第二批</v>
          </cell>
          <cell r="J497" t="str">
            <v>已签约</v>
          </cell>
          <cell r="K497">
            <v>86.22</v>
          </cell>
          <cell r="L497">
            <v>66.67</v>
          </cell>
          <cell r="M497" t="str">
            <v>暂无</v>
          </cell>
          <cell r="N497" t="str">
            <v>暂无</v>
          </cell>
          <cell r="O497" t="str">
            <v>郑康</v>
          </cell>
          <cell r="P497" t="str">
            <v>421202199007180010</v>
          </cell>
          <cell r="Q497">
            <v>15611633786</v>
          </cell>
          <cell r="R497" t="str">
            <v>北京市东城区香河园路1号万国城10号楼四层</v>
          </cell>
          <cell r="S497" t="str">
            <v>员工抵债</v>
          </cell>
          <cell r="T497">
            <v>45055</v>
          </cell>
          <cell r="U497">
            <v>10065.9127812572</v>
          </cell>
          <cell r="V497">
            <v>867883</v>
          </cell>
          <cell r="W497" t="str">
            <v>无</v>
          </cell>
          <cell r="X497" t="str">
            <v>无</v>
          </cell>
          <cell r="Z497" t="str">
            <v>无</v>
          </cell>
          <cell r="AA497" t="str">
            <v>无</v>
          </cell>
          <cell r="AB497">
            <v>45055</v>
          </cell>
          <cell r="AC497">
            <v>6278.94919972164</v>
          </cell>
          <cell r="AD497">
            <v>541371</v>
          </cell>
        </row>
        <row r="498">
          <cell r="C498" t="str">
            <v>3-1-704</v>
          </cell>
          <cell r="D498" t="str">
            <v>3</v>
          </cell>
          <cell r="E498">
            <v>1</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A498" t="str">
            <v>无</v>
          </cell>
          <cell r="AB498">
            <v>45040</v>
          </cell>
          <cell r="AC498">
            <v>6600</v>
          </cell>
          <cell r="AD498">
            <v>569052</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v>
          </cell>
          <cell r="V499">
            <v>735230</v>
          </cell>
          <cell r="W499" t="str">
            <v>无</v>
          </cell>
          <cell r="X499" t="str">
            <v>无</v>
          </cell>
          <cell r="Z499" t="str">
            <v>无</v>
          </cell>
          <cell r="AA499" t="str">
            <v>无</v>
          </cell>
          <cell r="AB499" t="str">
            <v/>
          </cell>
          <cell r="AC499">
            <v>0</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v>
          </cell>
          <cell r="V500">
            <v>727409</v>
          </cell>
          <cell r="W500" t="str">
            <v>无</v>
          </cell>
          <cell r="X500" t="str">
            <v>无</v>
          </cell>
          <cell r="Z500" t="str">
            <v>无</v>
          </cell>
          <cell r="AA500" t="str">
            <v>无</v>
          </cell>
          <cell r="AB500">
            <v>45005</v>
          </cell>
          <cell r="AC500">
            <v>8230.00136184121</v>
          </cell>
          <cell r="AD500">
            <v>604329</v>
          </cell>
        </row>
        <row r="501">
          <cell r="C501" t="str">
            <v>3-1-707</v>
          </cell>
          <cell r="D501" t="str">
            <v>3</v>
          </cell>
          <cell r="E501">
            <v>1</v>
          </cell>
          <cell r="G501">
            <v>707</v>
          </cell>
          <cell r="H501" t="str">
            <v>品业</v>
          </cell>
          <cell r="I501" t="str">
            <v>范丽娟、梁子杰</v>
          </cell>
          <cell r="J501" t="str">
            <v>已签约</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A501" t="str">
            <v>无</v>
          </cell>
          <cell r="AB501">
            <v>45061</v>
          </cell>
          <cell r="AC501">
            <v>8058.27906976744</v>
          </cell>
          <cell r="AD501">
            <v>693012</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S502" t="str">
            <v>员工自购</v>
          </cell>
          <cell r="U502">
            <v>9714.47590158409</v>
          </cell>
          <cell r="V502">
            <v>576457</v>
          </cell>
          <cell r="W502" t="str">
            <v>无</v>
          </cell>
          <cell r="X502" t="str">
            <v>无</v>
          </cell>
          <cell r="Z502" t="str">
            <v>无</v>
          </cell>
          <cell r="AA502" t="str">
            <v>无</v>
          </cell>
          <cell r="AB502" t="str">
            <v/>
          </cell>
          <cell r="AC502">
            <v>5565.27974384901</v>
          </cell>
          <cell r="AD502">
            <v>330243.7</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S503" t="str">
            <v>员工自购</v>
          </cell>
          <cell r="U503">
            <v>9820.98078867543</v>
          </cell>
          <cell r="V503">
            <v>582777</v>
          </cell>
          <cell r="W503" t="str">
            <v>无</v>
          </cell>
          <cell r="X503" t="str">
            <v>无</v>
          </cell>
          <cell r="Z503" t="str">
            <v>无</v>
          </cell>
          <cell r="AA503" t="str">
            <v>无</v>
          </cell>
          <cell r="AB503" t="str">
            <v/>
          </cell>
          <cell r="AC503">
            <v>5626.30097741827</v>
          </cell>
          <cell r="AD503">
            <v>333864.7</v>
          </cell>
        </row>
        <row r="504">
          <cell r="C504" t="str">
            <v>3-1-803</v>
          </cell>
          <cell r="D504" t="str">
            <v>3</v>
          </cell>
          <cell r="E504">
            <v>1</v>
          </cell>
          <cell r="G504">
            <v>803</v>
          </cell>
          <cell r="H504" t="str">
            <v>品业</v>
          </cell>
          <cell r="I504" t="str">
            <v>葛海虎</v>
          </cell>
          <cell r="J504" t="str">
            <v>已认购</v>
          </cell>
          <cell r="K504">
            <v>86.22</v>
          </cell>
          <cell r="L504">
            <v>66.67</v>
          </cell>
          <cell r="M504" t="str">
            <v>暂无</v>
          </cell>
          <cell r="N504" t="str">
            <v>暂无</v>
          </cell>
          <cell r="O504" t="str">
            <v>钱浩</v>
          </cell>
          <cell r="P504" t="str">
            <v>411323198802100658</v>
          </cell>
          <cell r="Q504">
            <v>13380092520</v>
          </cell>
          <cell r="R504" t="str">
            <v>广东省广州市天河区迎龙路162号</v>
          </cell>
          <cell r="S504" t="str">
            <v>中介-玉阁</v>
          </cell>
          <cell r="T504">
            <v>45129</v>
          </cell>
          <cell r="U504">
            <v>10140.4546508931</v>
          </cell>
          <cell r="V504">
            <v>874310</v>
          </cell>
          <cell r="W504" t="str">
            <v>无</v>
          </cell>
          <cell r="X504" t="str">
            <v>无</v>
          </cell>
          <cell r="Z504" t="str">
            <v>无</v>
          </cell>
          <cell r="AA504" t="str">
            <v>无</v>
          </cell>
          <cell r="AB504" t="str">
            <v/>
          </cell>
          <cell r="AC504">
            <v>6204.21016005567</v>
          </cell>
          <cell r="AD504">
            <v>534927</v>
          </cell>
        </row>
        <row r="505">
          <cell r="C505" t="str">
            <v>3-1-804</v>
          </cell>
          <cell r="D505" t="str">
            <v>3</v>
          </cell>
          <cell r="E505">
            <v>1</v>
          </cell>
          <cell r="G505">
            <v>804</v>
          </cell>
          <cell r="H505" t="str">
            <v>品业</v>
          </cell>
          <cell r="I505" t="str">
            <v>葛海虎</v>
          </cell>
          <cell r="J505" t="str">
            <v>已认购</v>
          </cell>
          <cell r="K505">
            <v>86.22</v>
          </cell>
          <cell r="L505">
            <v>66.67</v>
          </cell>
          <cell r="M505" t="str">
            <v>暂无</v>
          </cell>
          <cell r="N505" t="str">
            <v>暂无</v>
          </cell>
          <cell r="O505" t="str">
            <v>杨卓</v>
          </cell>
          <cell r="P505" t="str">
            <v>43092119930417132 x</v>
          </cell>
          <cell r="Q505">
            <v>17873712590</v>
          </cell>
          <cell r="R505" t="str">
            <v>湖南省南县明山头镇养殖场一队</v>
          </cell>
          <cell r="S505" t="str">
            <v>中介-兆丰</v>
          </cell>
          <cell r="T505">
            <v>45137</v>
          </cell>
          <cell r="U505">
            <v>10033.959638135</v>
          </cell>
          <cell r="V505">
            <v>865128</v>
          </cell>
          <cell r="W505" t="str">
            <v>无</v>
          </cell>
          <cell r="X505" t="str">
            <v>无</v>
          </cell>
          <cell r="Z505" t="str">
            <v>无</v>
          </cell>
          <cell r="AA505" t="str">
            <v>无</v>
          </cell>
          <cell r="AB505" t="str">
            <v/>
          </cell>
          <cell r="AC505">
            <v>6820.87682672234</v>
          </cell>
          <cell r="AD505">
            <v>588096</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v>
          </cell>
          <cell r="V506">
            <v>740704</v>
          </cell>
          <cell r="W506" t="str">
            <v>无</v>
          </cell>
          <cell r="X506" t="str">
            <v>无</v>
          </cell>
          <cell r="Z506" t="str">
            <v>无</v>
          </cell>
          <cell r="AA506" t="str">
            <v>无</v>
          </cell>
          <cell r="AB506">
            <v>45006</v>
          </cell>
          <cell r="AC506">
            <v>8482.9088928231</v>
          </cell>
          <cell r="AD506">
            <v>622900</v>
          </cell>
        </row>
        <row r="507">
          <cell r="C507" t="str">
            <v>3-1-806</v>
          </cell>
          <cell r="D507" t="str">
            <v>3</v>
          </cell>
          <cell r="E507">
            <v>1</v>
          </cell>
          <cell r="G507">
            <v>806</v>
          </cell>
          <cell r="H507" t="str">
            <v>品业</v>
          </cell>
          <cell r="I507" t="str">
            <v>葛海虎</v>
          </cell>
          <cell r="J507" t="str">
            <v>已签约</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中介-玉阁</v>
          </cell>
          <cell r="T507">
            <v>45004</v>
          </cell>
          <cell r="U507">
            <v>9980.70271006401</v>
          </cell>
          <cell r="V507">
            <v>732883</v>
          </cell>
          <cell r="W507" t="str">
            <v>无</v>
          </cell>
          <cell r="X507" t="str">
            <v>无</v>
          </cell>
          <cell r="Z507" t="str">
            <v>无</v>
          </cell>
          <cell r="AA507" t="str">
            <v>无</v>
          </cell>
          <cell r="AB507">
            <v>45153</v>
          </cell>
          <cell r="AC507">
            <v>6795.98256843252</v>
          </cell>
          <cell r="AD507">
            <v>499029</v>
          </cell>
        </row>
        <row r="508">
          <cell r="C508" t="str">
            <v>3-1-807</v>
          </cell>
          <cell r="D508" t="str">
            <v>3</v>
          </cell>
          <cell r="E508">
            <v>1</v>
          </cell>
          <cell r="G508">
            <v>807</v>
          </cell>
          <cell r="H508" t="str">
            <v>品业</v>
          </cell>
          <cell r="I508" t="str">
            <v>范丽娟</v>
          </cell>
          <cell r="J508" t="str">
            <v>已认购</v>
          </cell>
          <cell r="K508">
            <v>86</v>
          </cell>
          <cell r="L508">
            <v>66.5</v>
          </cell>
          <cell r="M508" t="str">
            <v>暂无</v>
          </cell>
          <cell r="N508" t="str">
            <v>暂无</v>
          </cell>
          <cell r="O508" t="str">
            <v>张又才</v>
          </cell>
          <cell r="P508" t="str">
            <v>511902200001225914</v>
          </cell>
          <cell r="Q508">
            <v>13926494985</v>
          </cell>
          <cell r="R508" t="str">
            <v>广东省广州市花都区雅宝新城137栋402房</v>
          </cell>
          <cell r="S508" t="str">
            <v>中介-玉阁</v>
          </cell>
          <cell r="T508">
            <v>45178</v>
          </cell>
          <cell r="U508">
            <v>9820.96511627907</v>
          </cell>
          <cell r="V508">
            <v>844603</v>
          </cell>
          <cell r="W508" t="str">
            <v>无</v>
          </cell>
          <cell r="X508" t="str">
            <v>无</v>
          </cell>
          <cell r="Z508" t="str">
            <v>无</v>
          </cell>
          <cell r="AA508" t="str">
            <v>无</v>
          </cell>
          <cell r="AB508" t="str">
            <v/>
          </cell>
          <cell r="AC508">
            <v>6009.72093023256</v>
          </cell>
          <cell r="AD508">
            <v>516836</v>
          </cell>
        </row>
        <row r="509">
          <cell r="C509" t="str">
            <v>3-1-901</v>
          </cell>
          <cell r="D509" t="str">
            <v>3</v>
          </cell>
          <cell r="E509">
            <v>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v>
          </cell>
          <cell r="V509">
            <v>576457</v>
          </cell>
          <cell r="W509" t="str">
            <v>无</v>
          </cell>
          <cell r="X509" t="str">
            <v>无</v>
          </cell>
          <cell r="Z509" t="str">
            <v>无</v>
          </cell>
          <cell r="AA509" t="str">
            <v>无</v>
          </cell>
          <cell r="AB509">
            <v>45031</v>
          </cell>
          <cell r="AC509">
            <v>6634.83316481294</v>
          </cell>
          <cell r="AD509">
            <v>393711</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cell r="AC510">
            <v>6033.24570273003</v>
          </cell>
          <cell r="AD510">
            <v>358012.8</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10140.4546508931</v>
          </cell>
          <cell r="V511">
            <v>874310</v>
          </cell>
          <cell r="W511">
            <v>0.95</v>
          </cell>
          <cell r="X511" t="str">
            <v>无</v>
          </cell>
          <cell r="AB511">
            <v>44849</v>
          </cell>
          <cell r="AC511">
            <v>6668.10484806309</v>
          </cell>
          <cell r="AD511">
            <v>574924</v>
          </cell>
        </row>
        <row r="512">
          <cell r="C512" t="str">
            <v>3-1-904</v>
          </cell>
          <cell r="D512" t="str">
            <v>3</v>
          </cell>
          <cell r="E512">
            <v>1</v>
          </cell>
          <cell r="G512">
            <v>904</v>
          </cell>
          <cell r="H512" t="str">
            <v>品业</v>
          </cell>
          <cell r="I512" t="str">
            <v>蒋晓霞</v>
          </cell>
          <cell r="J512" t="str">
            <v>已签约</v>
          </cell>
          <cell r="K512">
            <v>86.22</v>
          </cell>
          <cell r="L512">
            <v>66.67</v>
          </cell>
          <cell r="M512" t="str">
            <v>暂无</v>
          </cell>
          <cell r="N512" t="str">
            <v>暂无</v>
          </cell>
          <cell r="O512" t="str">
            <v>陆净蜜</v>
          </cell>
          <cell r="P512" t="str">
            <v>45262619800601340X</v>
          </cell>
          <cell r="Q512">
            <v>18589220229</v>
          </cell>
          <cell r="R512" t="str">
            <v>广东省广州市白云区龙湖水街25号</v>
          </cell>
          <cell r="S512" t="str">
            <v>中介-玉阁</v>
          </cell>
          <cell r="T512">
            <v>45095</v>
          </cell>
          <cell r="U512">
            <v>10033.959638135</v>
          </cell>
          <cell r="V512">
            <v>865128</v>
          </cell>
          <cell r="W512" t="str">
            <v>无</v>
          </cell>
          <cell r="X512" t="str">
            <v>无</v>
          </cell>
          <cell r="Z512" t="str">
            <v>无</v>
          </cell>
          <cell r="AA512" t="str">
            <v>无</v>
          </cell>
          <cell r="AB512">
            <v>45106</v>
          </cell>
          <cell r="AC512">
            <v>6138.78450475528</v>
          </cell>
          <cell r="AD512">
            <v>529286</v>
          </cell>
        </row>
        <row r="513">
          <cell r="C513" t="str">
            <v>3-1-905</v>
          </cell>
          <cell r="D513" t="str">
            <v>3</v>
          </cell>
          <cell r="E513">
            <v>1</v>
          </cell>
          <cell r="G513">
            <v>905</v>
          </cell>
          <cell r="H513" t="str">
            <v>品业</v>
          </cell>
          <cell r="I513" t="str">
            <v>杨天强、葛海虎</v>
          </cell>
          <cell r="J513" t="str">
            <v>已签约</v>
          </cell>
          <cell r="K513">
            <v>73.43</v>
          </cell>
          <cell r="L513">
            <v>56.78</v>
          </cell>
          <cell r="M513" t="str">
            <v>暂无</v>
          </cell>
          <cell r="N513" t="str">
            <v>暂无</v>
          </cell>
          <cell r="O513" t="str">
            <v>刘美蓉</v>
          </cell>
          <cell r="P513" t="str">
            <v>430521197903108241</v>
          </cell>
          <cell r="Q513">
            <v>13925123016</v>
          </cell>
          <cell r="R513" t="str">
            <v>广东省广州市花都区沙基路南八巷12号</v>
          </cell>
          <cell r="S513" t="str">
            <v>中介-云集网</v>
          </cell>
          <cell r="T513">
            <v>45067</v>
          </cell>
          <cell r="U513">
            <v>10087.2123110445</v>
          </cell>
          <cell r="V513">
            <v>740704</v>
          </cell>
          <cell r="W513" t="str">
            <v>无</v>
          </cell>
          <cell r="X513" t="str">
            <v>无</v>
          </cell>
          <cell r="Z513" t="str">
            <v>无</v>
          </cell>
          <cell r="AA513" t="str">
            <v>无</v>
          </cell>
          <cell r="AB513">
            <v>45129</v>
          </cell>
          <cell r="AC513">
            <v>6725.56175949884</v>
          </cell>
          <cell r="AD513">
            <v>493858</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9980.70271006401</v>
          </cell>
          <cell r="V514">
            <v>732883</v>
          </cell>
          <cell r="W514" t="str">
            <v>无</v>
          </cell>
          <cell r="X514" t="str">
            <v>无</v>
          </cell>
          <cell r="Z514" t="str">
            <v>无</v>
          </cell>
          <cell r="AA514" t="str">
            <v>无</v>
          </cell>
          <cell r="AB514">
            <v>45002</v>
          </cell>
          <cell r="AC514">
            <v>6618.54827727087</v>
          </cell>
          <cell r="AD514">
            <v>486000</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A515" t="str">
            <v>无</v>
          </cell>
          <cell r="AB515">
            <v>45002</v>
          </cell>
          <cell r="AC515">
            <v>6395.3488372093</v>
          </cell>
          <cell r="AD515">
            <v>550000</v>
          </cell>
        </row>
        <row r="516">
          <cell r="C516" t="str">
            <v>4-1-1001</v>
          </cell>
          <cell r="D516" t="str">
            <v>4</v>
          </cell>
          <cell r="E516">
            <v>1</v>
          </cell>
          <cell r="G516" t="str">
            <v>1001</v>
          </cell>
          <cell r="H516" t="str">
            <v>品业</v>
          </cell>
          <cell r="I516" t="str">
            <v>蒋晓霞</v>
          </cell>
          <cell r="J516" t="str">
            <v>已签约</v>
          </cell>
          <cell r="K516">
            <v>59.35</v>
          </cell>
          <cell r="L516">
            <v>45.89</v>
          </cell>
          <cell r="M516" t="str">
            <v>暂无</v>
          </cell>
          <cell r="N516" t="str">
            <v>暂无</v>
          </cell>
          <cell r="O516" t="str">
            <v>罗倩雯</v>
          </cell>
          <cell r="P516" t="str">
            <v>441802200209282025</v>
          </cell>
          <cell r="Q516">
            <v>13413568077</v>
          </cell>
          <cell r="R516" t="str">
            <v>广东省清远市清城区东城街道阳光嘉园8-2006号房</v>
          </cell>
          <cell r="S516" t="str">
            <v>中介-华江</v>
          </cell>
          <cell r="T516">
            <v>45157</v>
          </cell>
          <cell r="U516">
            <v>0</v>
          </cell>
          <cell r="W516" t="str">
            <v>无</v>
          </cell>
          <cell r="X516" t="str">
            <v>无</v>
          </cell>
          <cell r="Z516" t="str">
            <v>无</v>
          </cell>
          <cell r="AA516" t="str">
            <v>无</v>
          </cell>
          <cell r="AB516">
            <v>45166</v>
          </cell>
          <cell r="AC516">
            <v>8932.24936815501</v>
          </cell>
          <cell r="AD516">
            <v>530129</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cell r="AC517">
            <v>0</v>
          </cell>
        </row>
        <row r="518">
          <cell r="C518" t="str">
            <v>4-1-1003</v>
          </cell>
          <cell r="D518" t="str">
            <v>4</v>
          </cell>
          <cell r="E518">
            <v>1</v>
          </cell>
          <cell r="G518" t="str">
            <v>1003</v>
          </cell>
          <cell r="H518" t="str">
            <v>品业</v>
          </cell>
          <cell r="I518" t="str">
            <v>范丽娟</v>
          </cell>
          <cell r="J518" t="str">
            <v>已认购</v>
          </cell>
          <cell r="K518">
            <v>86.23</v>
          </cell>
          <cell r="L518">
            <v>66.68</v>
          </cell>
          <cell r="M518" t="str">
            <v>暂无</v>
          </cell>
          <cell r="N518" t="str">
            <v>暂无</v>
          </cell>
          <cell r="O518" t="str">
            <v>谢强</v>
          </cell>
          <cell r="P518" t="str">
            <v>421023199611236317</v>
          </cell>
          <cell r="R518" t="str">
            <v>湖北省监利县大垸农场中洲分场7队19号</v>
          </cell>
          <cell r="S518" t="str">
            <v>中介-华江</v>
          </cell>
          <cell r="T518">
            <v>45172</v>
          </cell>
          <cell r="U518">
            <v>0</v>
          </cell>
          <cell r="W518" t="str">
            <v>无</v>
          </cell>
          <cell r="X518" t="str">
            <v>无</v>
          </cell>
          <cell r="Z518" t="str">
            <v>无</v>
          </cell>
          <cell r="AA518" t="str">
            <v>无</v>
          </cell>
          <cell r="AB518" t="str">
            <v/>
          </cell>
          <cell r="AC518">
            <v>9174.20851211875</v>
          </cell>
          <cell r="AD518">
            <v>791092</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cell r="AC519">
            <v>0</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9344.51858913251</v>
          </cell>
          <cell r="V520">
            <v>686168</v>
          </cell>
          <cell r="W520" t="str">
            <v>无</v>
          </cell>
          <cell r="X520" t="str">
            <v>无</v>
          </cell>
          <cell r="Z520" t="str">
            <v>无</v>
          </cell>
          <cell r="AA520" t="str">
            <v>无</v>
          </cell>
          <cell r="AB520">
            <v>44491</v>
          </cell>
          <cell r="AC520">
            <v>9344.51858913251</v>
          </cell>
          <cell r="AD520">
            <v>686168</v>
          </cell>
        </row>
        <row r="521">
          <cell r="C521" t="str">
            <v>4-1-1006</v>
          </cell>
          <cell r="D521" t="str">
            <v>4</v>
          </cell>
          <cell r="E521">
            <v>1</v>
          </cell>
          <cell r="G521" t="str">
            <v>1006</v>
          </cell>
          <cell r="H521" t="str">
            <v>品业</v>
          </cell>
          <cell r="I521" t="str">
            <v>葛海虎</v>
          </cell>
          <cell r="J521" t="str">
            <v>已认购</v>
          </cell>
          <cell r="K521">
            <v>73.43</v>
          </cell>
          <cell r="L521">
            <v>56.78</v>
          </cell>
          <cell r="M521" t="str">
            <v>暂无</v>
          </cell>
          <cell r="N521" t="str">
            <v>暂无</v>
          </cell>
          <cell r="O521" t="str">
            <v>陈建锋</v>
          </cell>
          <cell r="P521" t="str">
            <v>441827199410307951</v>
          </cell>
          <cell r="Q521">
            <v>13172942665</v>
          </cell>
          <cell r="R521" t="str">
            <v>广东省清远市清城区雄兴工业园万里丰活塞环有限公司</v>
          </cell>
          <cell r="S521" t="str">
            <v>中介-华江</v>
          </cell>
          <cell r="T521">
            <v>45158</v>
          </cell>
          <cell r="U521">
            <v>0</v>
          </cell>
          <cell r="W521" t="str">
            <v>无</v>
          </cell>
          <cell r="X521" t="str">
            <v>无</v>
          </cell>
          <cell r="Z521" t="str">
            <v>无</v>
          </cell>
          <cell r="AA521" t="str">
            <v>无</v>
          </cell>
          <cell r="AB521" t="str">
            <v/>
          </cell>
          <cell r="AC521">
            <v>9265.10962821735</v>
          </cell>
          <cell r="AD521">
            <v>680337</v>
          </cell>
        </row>
        <row r="522">
          <cell r="C522" t="str">
            <v>4-1-1007</v>
          </cell>
          <cell r="D522" t="str">
            <v>4</v>
          </cell>
          <cell r="E522">
            <v>1</v>
          </cell>
          <cell r="G522" t="str">
            <v>1007</v>
          </cell>
          <cell r="H522" t="str">
            <v>品业</v>
          </cell>
          <cell r="I522" t="str">
            <v>杨天强</v>
          </cell>
          <cell r="J522" t="str">
            <v>已认购</v>
          </cell>
          <cell r="K522">
            <v>85.92</v>
          </cell>
          <cell r="L522">
            <v>66.44</v>
          </cell>
          <cell r="M522" t="str">
            <v>暂无</v>
          </cell>
          <cell r="N522" t="str">
            <v>暂无</v>
          </cell>
          <cell r="O522" t="str">
            <v>何小东</v>
          </cell>
          <cell r="P522" t="str">
            <v>512926197909112810</v>
          </cell>
          <cell r="Q522">
            <v>13926262922</v>
          </cell>
          <cell r="R522" t="str">
            <v>广东省广州市花都区龙珠路31号</v>
          </cell>
          <cell r="S522" t="str">
            <v>中介-华江</v>
          </cell>
          <cell r="T522">
            <v>45178</v>
          </cell>
          <cell r="U522">
            <v>0</v>
          </cell>
          <cell r="W522" t="str">
            <v>无</v>
          </cell>
          <cell r="X522" t="str">
            <v>无</v>
          </cell>
          <cell r="Z522" t="str">
            <v>无</v>
          </cell>
          <cell r="AA522" t="str">
            <v>无</v>
          </cell>
          <cell r="AB522" t="str">
            <v/>
          </cell>
          <cell r="AC522">
            <v>9132.01815642458</v>
          </cell>
          <cell r="AD522">
            <v>784623</v>
          </cell>
        </row>
        <row r="523">
          <cell r="C523" t="str">
            <v>4-1-101</v>
          </cell>
          <cell r="D523" t="str">
            <v>4</v>
          </cell>
          <cell r="E523">
            <v>1</v>
          </cell>
          <cell r="G523">
            <v>101</v>
          </cell>
          <cell r="H523" t="str">
            <v>品业</v>
          </cell>
          <cell r="I523" t="str">
            <v>范丽娟</v>
          </cell>
          <cell r="J523" t="str">
            <v>已认购</v>
          </cell>
          <cell r="K523">
            <v>59.35</v>
          </cell>
          <cell r="L523">
            <v>45.89</v>
          </cell>
          <cell r="M523" t="str">
            <v>暂无</v>
          </cell>
          <cell r="N523" t="str">
            <v>暂无</v>
          </cell>
          <cell r="O523" t="str">
            <v>张勇</v>
          </cell>
          <cell r="P523" t="str">
            <v>659001197503310017</v>
          </cell>
          <cell r="Q523">
            <v>1809990176</v>
          </cell>
          <cell r="R523" t="str">
            <v>新疆石河子市五小区46栋楼房352号</v>
          </cell>
          <cell r="S523" t="str">
            <v>中介-华江</v>
          </cell>
          <cell r="T523">
            <v>45158</v>
          </cell>
          <cell r="U523">
            <v>0</v>
          </cell>
          <cell r="W523">
            <v>0.95</v>
          </cell>
          <cell r="X523">
            <v>64291</v>
          </cell>
          <cell r="Z523" t="str">
            <v>无</v>
          </cell>
          <cell r="AA523" t="str">
            <v>无</v>
          </cell>
          <cell r="AB523" t="str">
            <v/>
          </cell>
          <cell r="AC523">
            <v>8686.03201347936</v>
          </cell>
          <cell r="AD523">
            <v>515516</v>
          </cell>
        </row>
        <row r="524">
          <cell r="C524" t="str">
            <v>4-1-102</v>
          </cell>
          <cell r="D524" t="str">
            <v>4</v>
          </cell>
          <cell r="E524">
            <v>1</v>
          </cell>
          <cell r="G524">
            <v>102</v>
          </cell>
          <cell r="H524" t="str">
            <v>品业</v>
          </cell>
          <cell r="I524" t="str">
            <v>唐楚英</v>
          </cell>
          <cell r="K524">
            <v>59.35</v>
          </cell>
          <cell r="L524">
            <v>45.89</v>
          </cell>
          <cell r="M524" t="str">
            <v>暂无</v>
          </cell>
          <cell r="N524" t="str">
            <v>暂无</v>
          </cell>
          <cell r="O524" t="str">
            <v>蔡创鑫</v>
          </cell>
          <cell r="P524" t="str">
            <v>412322197006192416</v>
          </cell>
          <cell r="Q524">
            <v>18570062333</v>
          </cell>
          <cell r="R524" t="str">
            <v>河南省商丘市梁园区双八镇双八村黄楼村33号</v>
          </cell>
          <cell r="S524" t="str">
            <v>中介-华江</v>
          </cell>
          <cell r="U524">
            <v>0</v>
          </cell>
          <cell r="W524" t="str">
            <v>无</v>
          </cell>
          <cell r="X524" t="str">
            <v>无</v>
          </cell>
          <cell r="Z524" t="str">
            <v>无</v>
          </cell>
          <cell r="AA524" t="str">
            <v>无</v>
          </cell>
          <cell r="AB524" t="str">
            <v/>
          </cell>
          <cell r="AC524">
            <v>8530.73294018534</v>
          </cell>
          <cell r="AD524">
            <v>506299</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cell r="AC525">
            <v>0</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cell r="AC526">
            <v>0</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cell r="AC527">
            <v>0</v>
          </cell>
        </row>
        <row r="528">
          <cell r="C528" t="str">
            <v>4-1-1101</v>
          </cell>
          <cell r="D528" t="str">
            <v>4</v>
          </cell>
          <cell r="E528">
            <v>1</v>
          </cell>
          <cell r="G528" t="str">
            <v>1101</v>
          </cell>
          <cell r="H528" t="str">
            <v>品业</v>
          </cell>
          <cell r="I528" t="str">
            <v>蒋晓霞</v>
          </cell>
          <cell r="J528" t="str">
            <v>已认购</v>
          </cell>
          <cell r="K528">
            <v>59.35</v>
          </cell>
          <cell r="L528">
            <v>45.89</v>
          </cell>
          <cell r="M528" t="str">
            <v>暂无</v>
          </cell>
          <cell r="N528" t="str">
            <v>暂无</v>
          </cell>
          <cell r="O528" t="str">
            <v>唐科</v>
          </cell>
          <cell r="P528" t="str">
            <v>430422199911189651</v>
          </cell>
          <cell r="Q528">
            <v>18613088205</v>
          </cell>
          <cell r="R528" t="str">
            <v>湖南省衡南县宝盖镇太益村10组</v>
          </cell>
          <cell r="S528" t="str">
            <v>中介-华江</v>
          </cell>
          <cell r="T528">
            <v>45172</v>
          </cell>
          <cell r="U528">
            <v>0</v>
          </cell>
          <cell r="W528" t="str">
            <v>无</v>
          </cell>
          <cell r="X528" t="str">
            <v>无</v>
          </cell>
          <cell r="Z528" t="str">
            <v>无</v>
          </cell>
          <cell r="AA528" t="str">
            <v>无</v>
          </cell>
          <cell r="AB528" t="str">
            <v/>
          </cell>
          <cell r="AC528">
            <v>9330.749789385</v>
          </cell>
          <cell r="AD528">
            <v>553780</v>
          </cell>
        </row>
        <row r="529">
          <cell r="C529" t="str">
            <v>4-1-1102</v>
          </cell>
          <cell r="D529" t="str">
            <v>4</v>
          </cell>
          <cell r="E529">
            <v>1</v>
          </cell>
          <cell r="G529" t="str">
            <v>1102</v>
          </cell>
          <cell r="H529" t="str">
            <v>品业</v>
          </cell>
          <cell r="I529" t="str">
            <v>袁家伟</v>
          </cell>
          <cell r="J529" t="str">
            <v>已认购</v>
          </cell>
          <cell r="K529">
            <v>59.35</v>
          </cell>
          <cell r="L529">
            <v>45.89</v>
          </cell>
          <cell r="M529" t="str">
            <v>暂无</v>
          </cell>
          <cell r="N529" t="str">
            <v>暂无</v>
          </cell>
          <cell r="O529" t="str">
            <v>林满儿</v>
          </cell>
          <cell r="P529" t="str">
            <v>441802196808293843</v>
          </cell>
          <cell r="Q529">
            <v>18823467972</v>
          </cell>
          <cell r="R529" t="str">
            <v>广东省清远市清城区石角镇舟山管理区湾刀村12号</v>
          </cell>
          <cell r="S529" t="str">
            <v>中介-华江</v>
          </cell>
          <cell r="T529">
            <v>45164</v>
          </cell>
          <cell r="U529">
            <v>0</v>
          </cell>
          <cell r="W529" t="str">
            <v>无</v>
          </cell>
          <cell r="X529" t="str">
            <v>无</v>
          </cell>
          <cell r="Z529" t="str">
            <v>无</v>
          </cell>
          <cell r="AA529" t="str">
            <v>无</v>
          </cell>
          <cell r="AB529" t="str">
            <v/>
          </cell>
          <cell r="AC529">
            <v>9242.84751474305</v>
          </cell>
          <cell r="AD529">
            <v>548563</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cell r="AC530">
            <v>0</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cell r="AC531">
            <v>0</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9025.71156203187</v>
          </cell>
          <cell r="V532">
            <v>662758</v>
          </cell>
          <cell r="W532" t="str">
            <v>无</v>
          </cell>
          <cell r="X532" t="str">
            <v>无</v>
          </cell>
          <cell r="Z532" t="str">
            <v>无</v>
          </cell>
          <cell r="AA532" t="str">
            <v>无</v>
          </cell>
          <cell r="AB532">
            <v>44588</v>
          </cell>
          <cell r="AC532">
            <v>9025.71156203187</v>
          </cell>
          <cell r="AD532">
            <v>662758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cell r="AC533">
            <v>0</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cell r="AC534">
            <v>0</v>
          </cell>
        </row>
        <row r="535">
          <cell r="C535" t="str">
            <v>4-1-1201</v>
          </cell>
          <cell r="D535" t="str">
            <v>4</v>
          </cell>
          <cell r="E535">
            <v>1</v>
          </cell>
          <cell r="G535" t="str">
            <v>1201</v>
          </cell>
          <cell r="H535" t="str">
            <v>品业</v>
          </cell>
          <cell r="I535" t="str">
            <v>蒋晓霞</v>
          </cell>
          <cell r="J535" t="str">
            <v>已认购</v>
          </cell>
          <cell r="K535">
            <v>59.35</v>
          </cell>
          <cell r="L535">
            <v>45.89</v>
          </cell>
          <cell r="M535" t="str">
            <v>暂无</v>
          </cell>
          <cell r="N535" t="str">
            <v>暂无</v>
          </cell>
          <cell r="O535" t="str">
            <v>王振堂</v>
          </cell>
          <cell r="P535" t="str">
            <v>450422199701112617</v>
          </cell>
          <cell r="Q535">
            <v>19575365561</v>
          </cell>
          <cell r="R535" t="str">
            <v>广西省藤县象棋镇罗文村柑子塘组16号</v>
          </cell>
          <cell r="S535" t="str">
            <v>中介-华江</v>
          </cell>
          <cell r="T535">
            <v>45172</v>
          </cell>
          <cell r="U535">
            <v>0</v>
          </cell>
          <cell r="W535" t="str">
            <v>无</v>
          </cell>
          <cell r="X535" t="str">
            <v>无</v>
          </cell>
          <cell r="Z535" t="str">
            <v>无</v>
          </cell>
          <cell r="AA535" t="str">
            <v>无</v>
          </cell>
          <cell r="AB535" t="str">
            <v/>
          </cell>
          <cell r="AC535">
            <v>9330.749789385</v>
          </cell>
          <cell r="AD535">
            <v>553780</v>
          </cell>
        </row>
        <row r="536">
          <cell r="C536" t="str">
            <v>4-1-1202</v>
          </cell>
          <cell r="D536" t="str">
            <v>4</v>
          </cell>
          <cell r="E536">
            <v>1</v>
          </cell>
          <cell r="G536" t="str">
            <v>1202</v>
          </cell>
          <cell r="H536" t="str">
            <v>品业</v>
          </cell>
          <cell r="I536" t="str">
            <v>蒋晓霞</v>
          </cell>
          <cell r="J536" t="str">
            <v>已签约</v>
          </cell>
          <cell r="K536">
            <v>59.35</v>
          </cell>
          <cell r="L536">
            <v>45.89</v>
          </cell>
          <cell r="M536" t="str">
            <v>暂无</v>
          </cell>
          <cell r="N536" t="str">
            <v>暂无</v>
          </cell>
          <cell r="O536" t="str">
            <v>朱笑群</v>
          </cell>
          <cell r="P536" t="str">
            <v>440111197809010923</v>
          </cell>
          <cell r="Q536">
            <v>13535332210</v>
          </cell>
          <cell r="R536" t="str">
            <v>广东省广州市白云区江村镇二三巷9号</v>
          </cell>
          <cell r="S536" t="str">
            <v>中介-华江</v>
          </cell>
          <cell r="T536">
            <v>45157</v>
          </cell>
          <cell r="U536">
            <v>0</v>
          </cell>
          <cell r="W536" t="str">
            <v>无</v>
          </cell>
          <cell r="X536" t="str">
            <v>无</v>
          </cell>
          <cell r="Z536" t="str">
            <v>无</v>
          </cell>
          <cell r="AA536" t="str">
            <v>无</v>
          </cell>
          <cell r="AB536">
            <v>45168</v>
          </cell>
          <cell r="AC536">
            <v>9242.84751474305</v>
          </cell>
          <cell r="AD536">
            <v>548563</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cell r="AC537">
            <v>0</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cell r="AC538">
            <v>0</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9414.68064823642</v>
          </cell>
          <cell r="V539">
            <v>691320</v>
          </cell>
          <cell r="W539" t="str">
            <v>无</v>
          </cell>
          <cell r="X539" t="str">
            <v>无</v>
          </cell>
          <cell r="Z539" t="str">
            <v>无</v>
          </cell>
          <cell r="AA539" t="str">
            <v>无</v>
          </cell>
          <cell r="AB539">
            <v>44490</v>
          </cell>
          <cell r="AC539">
            <v>9414.68064823642</v>
          </cell>
          <cell r="AD539">
            <v>691320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cell r="AC540">
            <v>0</v>
          </cell>
        </row>
        <row r="541">
          <cell r="C541" t="str">
            <v>4-1-1207</v>
          </cell>
          <cell r="D541" t="str">
            <v>4</v>
          </cell>
          <cell r="E541">
            <v>1</v>
          </cell>
          <cell r="G541" t="str">
            <v>1207</v>
          </cell>
          <cell r="H541" t="str">
            <v>品业</v>
          </cell>
          <cell r="I541" t="str">
            <v>袁家伟</v>
          </cell>
          <cell r="J541" t="str">
            <v>已认购</v>
          </cell>
          <cell r="K541">
            <v>85.92</v>
          </cell>
          <cell r="L541">
            <v>66.44</v>
          </cell>
          <cell r="M541" t="str">
            <v>暂无</v>
          </cell>
          <cell r="N541" t="str">
            <v>暂无</v>
          </cell>
          <cell r="O541" t="str">
            <v>李文华</v>
          </cell>
          <cell r="P541" t="str">
            <v>441821199205080913</v>
          </cell>
          <cell r="Q541">
            <v>17817863667</v>
          </cell>
          <cell r="R541" t="str">
            <v>广东省清远市佛冈县迳头镇井岗村委会柯木冈三片村88号</v>
          </cell>
          <cell r="S541" t="str">
            <v>中介-华江</v>
          </cell>
          <cell r="T541">
            <v>45168</v>
          </cell>
          <cell r="U541">
            <v>0</v>
          </cell>
          <cell r="W541" t="str">
            <v>0.95*0.98*0.99</v>
          </cell>
          <cell r="X541">
            <v>-789911</v>
          </cell>
          <cell r="AB541" t="str">
            <v/>
          </cell>
          <cell r="AC541">
            <v>9193.56378026071</v>
          </cell>
          <cell r="AD541">
            <v>789911</v>
          </cell>
        </row>
        <row r="542">
          <cell r="C542" t="str">
            <v>4-1-1301</v>
          </cell>
          <cell r="D542" t="str">
            <v>4</v>
          </cell>
          <cell r="E542">
            <v>1</v>
          </cell>
          <cell r="G542" t="str">
            <v>1301</v>
          </cell>
          <cell r="H542" t="str">
            <v>品业</v>
          </cell>
          <cell r="I542" t="str">
            <v>蒋晓霞</v>
          </cell>
          <cell r="J542" t="str">
            <v>已认购</v>
          </cell>
          <cell r="K542">
            <v>59.35</v>
          </cell>
          <cell r="L542">
            <v>45.89</v>
          </cell>
          <cell r="O542" t="str">
            <v>邓进杰</v>
          </cell>
          <cell r="P542" t="str">
            <v/>
          </cell>
          <cell r="Q542">
            <v>17825712086</v>
          </cell>
          <cell r="R542" t="str">
            <v>广东省清远市清新区石潭镇格水村委会和胜村18号</v>
          </cell>
          <cell r="S542" t="str">
            <v>中介-华江</v>
          </cell>
          <cell r="T542">
            <v>45167</v>
          </cell>
          <cell r="U542">
            <v>0</v>
          </cell>
          <cell r="W542">
            <v>0.94</v>
          </cell>
          <cell r="X542">
            <v>-553780</v>
          </cell>
          <cell r="AB542" t="str">
            <v/>
          </cell>
          <cell r="AC542">
            <v>9330.749789385</v>
          </cell>
          <cell r="AD542">
            <v>553780</v>
          </cell>
        </row>
        <row r="543">
          <cell r="C543" t="str">
            <v>4-1-1302</v>
          </cell>
          <cell r="D543" t="str">
            <v>4</v>
          </cell>
          <cell r="E543">
            <v>1</v>
          </cell>
          <cell r="G543" t="str">
            <v>1302</v>
          </cell>
          <cell r="H543" t="str">
            <v>品业</v>
          </cell>
          <cell r="I543" t="str">
            <v>袁家伟</v>
          </cell>
          <cell r="J543" t="str">
            <v>已认购</v>
          </cell>
          <cell r="K543">
            <v>59.35</v>
          </cell>
          <cell r="L543">
            <v>45.89</v>
          </cell>
          <cell r="O543" t="str">
            <v>韦志宏</v>
          </cell>
          <cell r="P543" t="str">
            <v>441881199101111419</v>
          </cell>
          <cell r="Q543">
            <v>13415223355</v>
          </cell>
          <cell r="R543" t="str">
            <v>广东省英德市浛洸镇南村委会排坑组3号</v>
          </cell>
          <cell r="S543" t="str">
            <v>中介-华江</v>
          </cell>
          <cell r="T543">
            <v>45172</v>
          </cell>
          <cell r="U543">
            <v>0</v>
          </cell>
          <cell r="W543">
            <v>0.94</v>
          </cell>
          <cell r="X543">
            <v>-548563</v>
          </cell>
          <cell r="AB543" t="str">
            <v/>
          </cell>
          <cell r="AC543">
            <v>9242.84751474305</v>
          </cell>
          <cell r="AD543">
            <v>548563</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8900.26672851676</v>
          </cell>
          <cell r="V544">
            <v>767470</v>
          </cell>
          <cell r="W544">
            <v>0.94</v>
          </cell>
          <cell r="X544">
            <v>0</v>
          </cell>
          <cell r="AB544">
            <v>44496</v>
          </cell>
          <cell r="AC544">
            <v>8900.26672851676</v>
          </cell>
          <cell r="AD544">
            <v>767470</v>
          </cell>
        </row>
        <row r="545">
          <cell r="C545" t="str">
            <v>4-1-1304</v>
          </cell>
          <cell r="D545" t="str">
            <v>4</v>
          </cell>
          <cell r="E545">
            <v>1</v>
          </cell>
          <cell r="G545" t="str">
            <v>1304</v>
          </cell>
          <cell r="K545">
            <v>86.23</v>
          </cell>
          <cell r="L545">
            <v>66.68</v>
          </cell>
          <cell r="U545">
            <v>0</v>
          </cell>
          <cell r="W545">
            <v>0.94</v>
          </cell>
          <cell r="X545">
            <v>0</v>
          </cell>
          <cell r="AB545" t="str">
            <v/>
          </cell>
          <cell r="AC545">
            <v>0</v>
          </cell>
        </row>
        <row r="546">
          <cell r="C546" t="str">
            <v>4-1-1305</v>
          </cell>
          <cell r="D546" t="str">
            <v>4</v>
          </cell>
          <cell r="E546">
            <v>1</v>
          </cell>
          <cell r="G546" t="str">
            <v>1305</v>
          </cell>
          <cell r="K546">
            <v>73.43</v>
          </cell>
          <cell r="L546">
            <v>56.78</v>
          </cell>
          <cell r="U546">
            <v>0</v>
          </cell>
          <cell r="W546" t="str">
            <v>0.94*0.97</v>
          </cell>
          <cell r="X546">
            <v>0</v>
          </cell>
          <cell r="AB546" t="str">
            <v/>
          </cell>
          <cell r="AC546">
            <v>0</v>
          </cell>
        </row>
        <row r="547">
          <cell r="C547" t="str">
            <v>4-1-1306</v>
          </cell>
          <cell r="D547" t="str">
            <v>4</v>
          </cell>
          <cell r="E547">
            <v>1</v>
          </cell>
          <cell r="G547" t="str">
            <v>1306</v>
          </cell>
          <cell r="K547">
            <v>73.43</v>
          </cell>
          <cell r="L547">
            <v>56.78</v>
          </cell>
          <cell r="U547">
            <v>0</v>
          </cell>
          <cell r="W547">
            <v>0.94</v>
          </cell>
          <cell r="X547">
            <v>0</v>
          </cell>
          <cell r="AB547" t="str">
            <v/>
          </cell>
          <cell r="AC547">
            <v>0</v>
          </cell>
        </row>
        <row r="548">
          <cell r="C548" t="str">
            <v>4-1-1307</v>
          </cell>
          <cell r="D548" t="str">
            <v>4</v>
          </cell>
          <cell r="E548">
            <v>1</v>
          </cell>
          <cell r="G548" t="str">
            <v>1307</v>
          </cell>
          <cell r="H548" t="str">
            <v>品业</v>
          </cell>
          <cell r="I548" t="str">
            <v>蒋晓霞</v>
          </cell>
          <cell r="J548" t="str">
            <v>已认购</v>
          </cell>
          <cell r="K548">
            <v>85.92</v>
          </cell>
          <cell r="L548">
            <v>66.44</v>
          </cell>
          <cell r="O548" t="str">
            <v>温楚云</v>
          </cell>
          <cell r="P548" t="str">
            <v>441522197404052721</v>
          </cell>
          <cell r="Q548" t="str">
            <v>13729599438、15016312605</v>
          </cell>
          <cell r="R548" t="str">
            <v>广东省陆丰市碣石镇水朝区南城市场336号</v>
          </cell>
          <cell r="S548" t="str">
            <v>中介-华江</v>
          </cell>
          <cell r="T548">
            <v>45171</v>
          </cell>
          <cell r="U548">
            <v>0</v>
          </cell>
          <cell r="W548">
            <v>0.94</v>
          </cell>
          <cell r="X548">
            <v>-797000</v>
          </cell>
          <cell r="AB548" t="str">
            <v/>
          </cell>
          <cell r="AC548">
            <v>9276.07076350093</v>
          </cell>
          <cell r="AD548">
            <v>797000</v>
          </cell>
        </row>
        <row r="549">
          <cell r="C549" t="str">
            <v>4-1-1401</v>
          </cell>
          <cell r="D549" t="str">
            <v>4</v>
          </cell>
          <cell r="E549">
            <v>1</v>
          </cell>
          <cell r="G549" t="str">
            <v>1401</v>
          </cell>
          <cell r="K549">
            <v>59.35</v>
          </cell>
          <cell r="L549">
            <v>45.89</v>
          </cell>
          <cell r="U549">
            <v>0</v>
          </cell>
          <cell r="W549">
            <v>0.94</v>
          </cell>
          <cell r="X549">
            <v>0</v>
          </cell>
          <cell r="AB549" t="str">
            <v/>
          </cell>
          <cell r="AC549">
            <v>0</v>
          </cell>
        </row>
        <row r="550">
          <cell r="C550" t="str">
            <v>4-1-1402</v>
          </cell>
          <cell r="D550" t="str">
            <v>4</v>
          </cell>
          <cell r="E550">
            <v>1</v>
          </cell>
          <cell r="G550" t="str">
            <v>1402</v>
          </cell>
          <cell r="H550" t="str">
            <v>品业</v>
          </cell>
          <cell r="I550" t="str">
            <v>袁家伟</v>
          </cell>
          <cell r="J550" t="str">
            <v>已认购</v>
          </cell>
          <cell r="K550">
            <v>59.35</v>
          </cell>
          <cell r="L550">
            <v>45.89</v>
          </cell>
          <cell r="O550" t="str">
            <v>唐建慧</v>
          </cell>
          <cell r="P550" t="str">
            <v>430525199911063316</v>
          </cell>
          <cell r="Q550">
            <v>18620927446</v>
          </cell>
          <cell r="R550" t="str">
            <v>湖南省洞口县竹市镇炉山村六组43号</v>
          </cell>
          <cell r="S550" t="str">
            <v>中介-华江</v>
          </cell>
          <cell r="T550">
            <v>45172</v>
          </cell>
          <cell r="U550">
            <v>0</v>
          </cell>
          <cell r="W550">
            <v>0.94</v>
          </cell>
          <cell r="X550">
            <v>-541780</v>
          </cell>
          <cell r="AB550" t="str">
            <v/>
          </cell>
          <cell r="AC550">
            <v>9128.55939342881</v>
          </cell>
          <cell r="AD550">
            <v>541780</v>
          </cell>
        </row>
        <row r="551">
          <cell r="C551" t="str">
            <v>4-1-1403</v>
          </cell>
          <cell r="D551" t="str">
            <v>4</v>
          </cell>
          <cell r="E551">
            <v>1</v>
          </cell>
          <cell r="G551" t="str">
            <v>1403</v>
          </cell>
          <cell r="K551">
            <v>86.23</v>
          </cell>
          <cell r="L551">
            <v>66.68</v>
          </cell>
          <cell r="U551">
            <v>0</v>
          </cell>
          <cell r="W551">
            <v>0.94</v>
          </cell>
          <cell r="X551">
            <v>0</v>
          </cell>
          <cell r="AB551" t="str">
            <v/>
          </cell>
          <cell r="AC551">
            <v>0</v>
          </cell>
        </row>
        <row r="552">
          <cell r="C552" t="str">
            <v>4-1-1404</v>
          </cell>
          <cell r="D552" t="str">
            <v>4</v>
          </cell>
          <cell r="E552">
            <v>1</v>
          </cell>
          <cell r="G552" t="str">
            <v>1404</v>
          </cell>
          <cell r="K552">
            <v>86.23</v>
          </cell>
          <cell r="L552">
            <v>66.68</v>
          </cell>
          <cell r="U552">
            <v>0</v>
          </cell>
          <cell r="W552" t="str">
            <v>0.94*0.97</v>
          </cell>
          <cell r="X552">
            <v>79585</v>
          </cell>
          <cell r="AB552" t="str">
            <v/>
          </cell>
          <cell r="AC552">
            <v>0</v>
          </cell>
        </row>
        <row r="553">
          <cell r="C553" t="str">
            <v>4-1-1405</v>
          </cell>
          <cell r="D553" t="str">
            <v>4</v>
          </cell>
          <cell r="E553">
            <v>1</v>
          </cell>
          <cell r="G553" t="str">
            <v>1405</v>
          </cell>
          <cell r="K553">
            <v>73.43</v>
          </cell>
          <cell r="L553">
            <v>56.78</v>
          </cell>
          <cell r="U553">
            <v>0</v>
          </cell>
          <cell r="W553" t="str">
            <v>0.94*0.97</v>
          </cell>
          <cell r="X553">
            <v>0</v>
          </cell>
          <cell r="AB553" t="str">
            <v/>
          </cell>
          <cell r="AC553">
            <v>0</v>
          </cell>
        </row>
        <row r="554">
          <cell r="C554" t="str">
            <v>4-1-1406</v>
          </cell>
          <cell r="D554" t="str">
            <v>4</v>
          </cell>
          <cell r="E554">
            <v>1</v>
          </cell>
          <cell r="G554" t="str">
            <v>1406</v>
          </cell>
          <cell r="K554">
            <v>73.43</v>
          </cell>
          <cell r="L554">
            <v>56.78</v>
          </cell>
          <cell r="U554">
            <v>0</v>
          </cell>
          <cell r="W554" t="str">
            <v>0.94*0.97</v>
          </cell>
          <cell r="X554">
            <v>0</v>
          </cell>
          <cell r="AB554" t="str">
            <v/>
          </cell>
          <cell r="AC554">
            <v>0</v>
          </cell>
        </row>
        <row r="555">
          <cell r="C555" t="str">
            <v>4-1-1407</v>
          </cell>
          <cell r="D555" t="str">
            <v>4</v>
          </cell>
          <cell r="E555">
            <v>1</v>
          </cell>
          <cell r="G555" t="str">
            <v>1407</v>
          </cell>
          <cell r="K555">
            <v>85.92</v>
          </cell>
          <cell r="L555">
            <v>66.44</v>
          </cell>
          <cell r="U555">
            <v>0</v>
          </cell>
          <cell r="W555">
            <v>0.94</v>
          </cell>
          <cell r="X555">
            <v>0</v>
          </cell>
          <cell r="AB555" t="str">
            <v/>
          </cell>
          <cell r="AC555">
            <v>0</v>
          </cell>
        </row>
        <row r="556">
          <cell r="C556" t="str">
            <v>4-1-1501</v>
          </cell>
          <cell r="D556" t="str">
            <v>4</v>
          </cell>
          <cell r="E556">
            <v>1</v>
          </cell>
          <cell r="G556" t="str">
            <v>1501</v>
          </cell>
          <cell r="H556" t="str">
            <v>品业</v>
          </cell>
          <cell r="I556" t="str">
            <v>葛海虎</v>
          </cell>
          <cell r="J556" t="str">
            <v>已认购</v>
          </cell>
          <cell r="K556">
            <v>59.35</v>
          </cell>
          <cell r="L556">
            <v>45.89</v>
          </cell>
          <cell r="O556" t="str">
            <v>冯晓晴</v>
          </cell>
          <cell r="P556" t="str">
            <v>450331199712020647</v>
          </cell>
          <cell r="Q556">
            <v>19178343962</v>
          </cell>
          <cell r="R556" t="str">
            <v>广州市花都区花山镇祈福都会</v>
          </cell>
          <cell r="S556" t="str">
            <v>中介-华江</v>
          </cell>
          <cell r="T556">
            <v>45172</v>
          </cell>
          <cell r="U556">
            <v>0</v>
          </cell>
          <cell r="W556" t="str">
            <v>0.94*0.88-1226</v>
          </cell>
          <cell r="X556">
            <v>-557433</v>
          </cell>
          <cell r="AB556" t="str">
            <v/>
          </cell>
          <cell r="AC556">
            <v>9392.299915754</v>
          </cell>
          <cell r="AD556">
            <v>557433</v>
          </cell>
        </row>
        <row r="557">
          <cell r="C557" t="str">
            <v>4-1-1502</v>
          </cell>
          <cell r="D557" t="str">
            <v>4</v>
          </cell>
          <cell r="E557">
            <v>1</v>
          </cell>
          <cell r="G557" t="str">
            <v>1502</v>
          </cell>
          <cell r="H557" t="str">
            <v>品业</v>
          </cell>
          <cell r="I557" t="str">
            <v>蒋晓霞</v>
          </cell>
          <cell r="J557" t="str">
            <v>已签约</v>
          </cell>
          <cell r="K557">
            <v>59.35</v>
          </cell>
          <cell r="L557">
            <v>45.89</v>
          </cell>
          <cell r="O557" t="str">
            <v>杨杰鹏</v>
          </cell>
          <cell r="P557" t="str">
            <v>44180219890109731X</v>
          </cell>
          <cell r="Q557">
            <v>13046157976</v>
          </cell>
          <cell r="R557" t="str">
            <v>广东省清远市清城区连江路55号之一卫生局宿舍C座902房</v>
          </cell>
          <cell r="S557" t="str">
            <v>中介-华江</v>
          </cell>
          <cell r="T557">
            <v>45172</v>
          </cell>
          <cell r="U557">
            <v>0</v>
          </cell>
          <cell r="W557">
            <v>0.95</v>
          </cell>
          <cell r="X557">
            <v>66788</v>
          </cell>
          <cell r="AB557">
            <v>45181</v>
          </cell>
          <cell r="AC557">
            <v>9304.39764111205</v>
          </cell>
          <cell r="AD557">
            <v>552216</v>
          </cell>
        </row>
        <row r="558">
          <cell r="C558" t="str">
            <v>4-1-1503</v>
          </cell>
          <cell r="D558" t="str">
            <v>4</v>
          </cell>
          <cell r="E558">
            <v>1</v>
          </cell>
          <cell r="G558" t="str">
            <v>1503</v>
          </cell>
          <cell r="K558">
            <v>86.23</v>
          </cell>
          <cell r="L558">
            <v>66.68</v>
          </cell>
          <cell r="U558">
            <v>0</v>
          </cell>
          <cell r="W558" t="str">
            <v>0.94*0.97</v>
          </cell>
          <cell r="X558">
            <v>0</v>
          </cell>
          <cell r="AB558" t="str">
            <v/>
          </cell>
          <cell r="AC558">
            <v>0</v>
          </cell>
        </row>
        <row r="559">
          <cell r="C559" t="str">
            <v>4-1-1504</v>
          </cell>
          <cell r="D559" t="str">
            <v>4</v>
          </cell>
          <cell r="E559">
            <v>1</v>
          </cell>
          <cell r="G559" t="str">
            <v>1504</v>
          </cell>
          <cell r="K559">
            <v>86.23</v>
          </cell>
          <cell r="L559">
            <v>66.68</v>
          </cell>
          <cell r="U559">
            <v>0</v>
          </cell>
          <cell r="W559">
            <v>0.94</v>
          </cell>
          <cell r="X559">
            <v>0</v>
          </cell>
          <cell r="AB559" t="str">
            <v/>
          </cell>
          <cell r="AC559">
            <v>0</v>
          </cell>
        </row>
        <row r="560">
          <cell r="C560" t="str">
            <v>4-1-1505</v>
          </cell>
          <cell r="D560" t="str">
            <v>4</v>
          </cell>
          <cell r="E560">
            <v>1</v>
          </cell>
          <cell r="G560" t="str">
            <v>1505</v>
          </cell>
          <cell r="K560">
            <v>73.43</v>
          </cell>
          <cell r="L560">
            <v>56.78</v>
          </cell>
          <cell r="U560">
            <v>0</v>
          </cell>
          <cell r="W560" t="str">
            <v>0.94*0.97</v>
          </cell>
          <cell r="X560">
            <v>118362</v>
          </cell>
          <cell r="AB560" t="str">
            <v/>
          </cell>
          <cell r="AC560">
            <v>0</v>
          </cell>
        </row>
        <row r="561">
          <cell r="C561" t="str">
            <v>4-1-1506</v>
          </cell>
          <cell r="D561" t="str">
            <v>4</v>
          </cell>
          <cell r="E561">
            <v>1</v>
          </cell>
          <cell r="G561" t="str">
            <v>1506</v>
          </cell>
          <cell r="K561">
            <v>73.43</v>
          </cell>
          <cell r="L561">
            <v>56.78</v>
          </cell>
          <cell r="U561">
            <v>0</v>
          </cell>
          <cell r="AB561" t="str">
            <v/>
          </cell>
          <cell r="AC561">
            <v>0</v>
          </cell>
        </row>
        <row r="562">
          <cell r="C562" t="str">
            <v>4-1-1507</v>
          </cell>
          <cell r="D562" t="str">
            <v>4</v>
          </cell>
          <cell r="E562">
            <v>1</v>
          </cell>
          <cell r="G562" t="str">
            <v>1507</v>
          </cell>
          <cell r="K562">
            <v>85.92</v>
          </cell>
          <cell r="L562">
            <v>66.44</v>
          </cell>
          <cell r="U562">
            <v>0</v>
          </cell>
          <cell r="W562">
            <v>0.95</v>
          </cell>
          <cell r="X562">
            <v>67254</v>
          </cell>
          <cell r="AB562" t="str">
            <v/>
          </cell>
          <cell r="AC562">
            <v>0</v>
          </cell>
        </row>
        <row r="563">
          <cell r="C563" t="str">
            <v>4-1-1601</v>
          </cell>
          <cell r="D563" t="str">
            <v>4</v>
          </cell>
          <cell r="E563">
            <v>1</v>
          </cell>
          <cell r="G563" t="str">
            <v>1601</v>
          </cell>
          <cell r="K563">
            <v>59.35</v>
          </cell>
          <cell r="L563">
            <v>45.89</v>
          </cell>
          <cell r="U563">
            <v>0</v>
          </cell>
          <cell r="W563" t="str">
            <v>0.93*0.89-2192</v>
          </cell>
          <cell r="X563">
            <v>0</v>
          </cell>
          <cell r="AB563" t="str">
            <v/>
          </cell>
          <cell r="AC563">
            <v>0</v>
          </cell>
        </row>
        <row r="564">
          <cell r="C564" t="str">
            <v>4-1-1602</v>
          </cell>
          <cell r="D564" t="str">
            <v>4</v>
          </cell>
          <cell r="E564">
            <v>1</v>
          </cell>
          <cell r="G564" t="str">
            <v>1602</v>
          </cell>
          <cell r="K564">
            <v>59.35</v>
          </cell>
          <cell r="L564">
            <v>45.89</v>
          </cell>
          <cell r="U564">
            <v>0</v>
          </cell>
          <cell r="AB564" t="str">
            <v/>
          </cell>
          <cell r="AC564">
            <v>0</v>
          </cell>
        </row>
        <row r="565">
          <cell r="C565" t="str">
            <v>4-1-1603</v>
          </cell>
          <cell r="D565" t="str">
            <v>4</v>
          </cell>
          <cell r="E565">
            <v>1</v>
          </cell>
          <cell r="G565" t="str">
            <v>1603</v>
          </cell>
          <cell r="K565">
            <v>86.23</v>
          </cell>
          <cell r="L565">
            <v>66.68</v>
          </cell>
          <cell r="U565">
            <v>0</v>
          </cell>
          <cell r="W565">
            <v>0.94</v>
          </cell>
          <cell r="X565">
            <v>0</v>
          </cell>
          <cell r="AB565" t="str">
            <v/>
          </cell>
          <cell r="AC565">
            <v>0</v>
          </cell>
        </row>
        <row r="566">
          <cell r="C566" t="str">
            <v>4-1-1604</v>
          </cell>
          <cell r="D566" t="str">
            <v>4</v>
          </cell>
          <cell r="E566">
            <v>1</v>
          </cell>
          <cell r="G566" t="str">
            <v>1604</v>
          </cell>
          <cell r="K566">
            <v>86.23</v>
          </cell>
          <cell r="L566">
            <v>66.68</v>
          </cell>
          <cell r="U566">
            <v>0</v>
          </cell>
          <cell r="W566" t="str">
            <v>0.94*0.97</v>
          </cell>
          <cell r="X566">
            <v>0</v>
          </cell>
          <cell r="AB566" t="str">
            <v/>
          </cell>
          <cell r="AC566">
            <v>0</v>
          </cell>
        </row>
        <row r="567">
          <cell r="C567" t="str">
            <v>4-1-1605</v>
          </cell>
          <cell r="D567" t="str">
            <v>4</v>
          </cell>
          <cell r="E567">
            <v>1</v>
          </cell>
          <cell r="G567" t="str">
            <v>1605</v>
          </cell>
          <cell r="K567">
            <v>73.43</v>
          </cell>
          <cell r="L567">
            <v>56.78</v>
          </cell>
          <cell r="U567">
            <v>0</v>
          </cell>
          <cell r="W567">
            <v>0.94</v>
          </cell>
          <cell r="X567">
            <v>0</v>
          </cell>
          <cell r="AB567" t="str">
            <v/>
          </cell>
          <cell r="AC567">
            <v>0</v>
          </cell>
        </row>
        <row r="568">
          <cell r="C568" t="str">
            <v>4-1-1606</v>
          </cell>
          <cell r="D568" t="str">
            <v>4</v>
          </cell>
          <cell r="E568">
            <v>1</v>
          </cell>
          <cell r="G568" t="str">
            <v>1606</v>
          </cell>
          <cell r="K568">
            <v>73.43</v>
          </cell>
          <cell r="L568">
            <v>56.78</v>
          </cell>
          <cell r="U568">
            <v>0</v>
          </cell>
          <cell r="W568" t="str">
            <v>0.94*0.88-5950</v>
          </cell>
          <cell r="X568">
            <v>0</v>
          </cell>
          <cell r="AB568" t="str">
            <v/>
          </cell>
          <cell r="AC568">
            <v>0</v>
          </cell>
        </row>
        <row r="569">
          <cell r="C569" t="str">
            <v>4-1-1607</v>
          </cell>
          <cell r="D569" t="str">
            <v>4</v>
          </cell>
          <cell r="E569">
            <v>1</v>
          </cell>
          <cell r="G569" t="str">
            <v>1607</v>
          </cell>
          <cell r="H569" t="str">
            <v>品业</v>
          </cell>
          <cell r="I569" t="str">
            <v>蒋晓霞</v>
          </cell>
          <cell r="J569" t="str">
            <v>已认购</v>
          </cell>
          <cell r="K569">
            <v>85.92</v>
          </cell>
          <cell r="L569">
            <v>66.44</v>
          </cell>
          <cell r="O569" t="str">
            <v>刘艳纯</v>
          </cell>
          <cell r="P569" t="str">
            <v>431122198911056146</v>
          </cell>
          <cell r="Q569">
            <v>13660768368</v>
          </cell>
          <cell r="R569" t="str">
            <v> 广东省东莞市松山湖科技产业园区礼宾路2号</v>
          </cell>
          <cell r="S569" t="str">
            <v>中介-华江</v>
          </cell>
          <cell r="T569">
            <v>45172</v>
          </cell>
          <cell r="U569">
            <v>0</v>
          </cell>
          <cell r="W569">
            <v>0.94</v>
          </cell>
          <cell r="X569">
            <v>-795200</v>
          </cell>
          <cell r="AB569" t="str">
            <v/>
          </cell>
          <cell r="AC569">
            <v>9255.12104283054</v>
          </cell>
          <cell r="AD569">
            <v>795200</v>
          </cell>
        </row>
        <row r="570">
          <cell r="C570" t="str">
            <v>4-1-1701</v>
          </cell>
          <cell r="D570" t="str">
            <v>4</v>
          </cell>
          <cell r="E570">
            <v>1</v>
          </cell>
          <cell r="G570" t="str">
            <v>1701</v>
          </cell>
          <cell r="K570">
            <v>59.35</v>
          </cell>
          <cell r="L570">
            <v>45.89</v>
          </cell>
          <cell r="U570">
            <v>0</v>
          </cell>
          <cell r="W570">
            <v>0.94</v>
          </cell>
          <cell r="X570">
            <v>0</v>
          </cell>
          <cell r="AB570" t="str">
            <v/>
          </cell>
          <cell r="AC570">
            <v>0</v>
          </cell>
        </row>
        <row r="571">
          <cell r="C571" t="str">
            <v>4-1-1702</v>
          </cell>
          <cell r="D571" t="str">
            <v>4</v>
          </cell>
          <cell r="E571">
            <v>1</v>
          </cell>
          <cell r="G571" t="str">
            <v>1702</v>
          </cell>
          <cell r="K571">
            <v>59.35</v>
          </cell>
          <cell r="L571">
            <v>45.89</v>
          </cell>
          <cell r="U571">
            <v>0</v>
          </cell>
          <cell r="W571" t="str">
            <v>0.95*0.88-7817</v>
          </cell>
          <cell r="X571">
            <v>0</v>
          </cell>
          <cell r="AB571" t="str">
            <v/>
          </cell>
          <cell r="AC571">
            <v>0</v>
          </cell>
        </row>
        <row r="572">
          <cell r="C572" t="str">
            <v>4-1-1703</v>
          </cell>
          <cell r="D572" t="str">
            <v>4</v>
          </cell>
          <cell r="E572">
            <v>1</v>
          </cell>
          <cell r="G572" t="str">
            <v>1703</v>
          </cell>
          <cell r="K572">
            <v>86.23</v>
          </cell>
          <cell r="L572">
            <v>66.68</v>
          </cell>
          <cell r="U572">
            <v>0</v>
          </cell>
          <cell r="W572" t="str">
            <v>0.94*0.98-6303</v>
          </cell>
          <cell r="X572">
            <v>0</v>
          </cell>
          <cell r="AB572" t="str">
            <v/>
          </cell>
          <cell r="AC572">
            <v>0</v>
          </cell>
        </row>
        <row r="573">
          <cell r="C573" t="str">
            <v>4-1-1704</v>
          </cell>
          <cell r="D573" t="str">
            <v>4</v>
          </cell>
          <cell r="E573">
            <v>1</v>
          </cell>
          <cell r="G573" t="str">
            <v>1704</v>
          </cell>
          <cell r="K573">
            <v>86.23</v>
          </cell>
          <cell r="L573">
            <v>66.68</v>
          </cell>
          <cell r="U573">
            <v>0</v>
          </cell>
          <cell r="W573" t="str">
            <v>0.95*0.88-11801</v>
          </cell>
          <cell r="X573">
            <v>0</v>
          </cell>
          <cell r="AB573" t="str">
            <v/>
          </cell>
          <cell r="AC573">
            <v>0</v>
          </cell>
        </row>
        <row r="574">
          <cell r="C574" t="str">
            <v>4-1-1705</v>
          </cell>
          <cell r="D574" t="str">
            <v>4</v>
          </cell>
          <cell r="E574">
            <v>1</v>
          </cell>
          <cell r="G574" t="str">
            <v>1705</v>
          </cell>
          <cell r="K574">
            <v>73.43</v>
          </cell>
          <cell r="L574">
            <v>56.78</v>
          </cell>
          <cell r="U574">
            <v>0</v>
          </cell>
          <cell r="W574">
            <v>0.95</v>
          </cell>
          <cell r="X574">
            <v>0</v>
          </cell>
          <cell r="AB574" t="str">
            <v/>
          </cell>
          <cell r="AC574">
            <v>0</v>
          </cell>
        </row>
        <row r="575">
          <cell r="C575" t="str">
            <v>4-1-1706</v>
          </cell>
          <cell r="D575" t="str">
            <v>4</v>
          </cell>
          <cell r="E575">
            <v>1</v>
          </cell>
          <cell r="G575" t="str">
            <v>1706</v>
          </cell>
          <cell r="K575">
            <v>73.43</v>
          </cell>
          <cell r="L575">
            <v>56.78</v>
          </cell>
          <cell r="U575">
            <v>0</v>
          </cell>
          <cell r="W575">
            <v>0.94</v>
          </cell>
          <cell r="X575">
            <v>0</v>
          </cell>
          <cell r="AB575" t="str">
            <v/>
          </cell>
          <cell r="AC575">
            <v>0</v>
          </cell>
        </row>
        <row r="576">
          <cell r="C576" t="str">
            <v>4-1-1707</v>
          </cell>
          <cell r="D576" t="str">
            <v>4</v>
          </cell>
          <cell r="E576">
            <v>1</v>
          </cell>
          <cell r="G576" t="str">
            <v>1707</v>
          </cell>
          <cell r="H576" t="str">
            <v>品业</v>
          </cell>
          <cell r="I576" t="str">
            <v>范丽娟</v>
          </cell>
          <cell r="J576" t="str">
            <v>已认购</v>
          </cell>
          <cell r="K576">
            <v>85.92</v>
          </cell>
          <cell r="L576">
            <v>66.44</v>
          </cell>
          <cell r="O576" t="str">
            <v>陈前</v>
          </cell>
          <cell r="P576" t="str">
            <v>370124198701286037</v>
          </cell>
          <cell r="Q576">
            <v>13428050666</v>
          </cell>
          <cell r="S576" t="str">
            <v>中介-华江</v>
          </cell>
          <cell r="T576">
            <v>45164</v>
          </cell>
          <cell r="U576">
            <v>0</v>
          </cell>
          <cell r="W576">
            <v>0.94</v>
          </cell>
          <cell r="X576">
            <v>-781241</v>
          </cell>
          <cell r="AB576" t="str">
            <v/>
          </cell>
          <cell r="AC576">
            <v>9092.65595903166</v>
          </cell>
          <cell r="AD576">
            <v>781241</v>
          </cell>
        </row>
        <row r="577">
          <cell r="C577" t="str">
            <v>4-1-1801</v>
          </cell>
          <cell r="D577" t="str">
            <v>4</v>
          </cell>
          <cell r="E577">
            <v>1</v>
          </cell>
          <cell r="G577" t="str">
            <v>1801</v>
          </cell>
          <cell r="H577" t="str">
            <v>品业</v>
          </cell>
          <cell r="I577" t="str">
            <v>杨天强</v>
          </cell>
          <cell r="J577" t="str">
            <v>已认购</v>
          </cell>
          <cell r="K577">
            <v>59.35</v>
          </cell>
          <cell r="L577">
            <v>45.89</v>
          </cell>
          <cell r="O577" t="str">
            <v>程洪涛</v>
          </cell>
          <cell r="P577" t="str">
            <v>340321198704041576</v>
          </cell>
          <cell r="Q577">
            <v>17705522692</v>
          </cell>
          <cell r="R577" t="str">
            <v>广东省清远市清城区嘉福工业园嘉华路30号</v>
          </cell>
          <cell r="S577" t="str">
            <v>中介-华江</v>
          </cell>
          <cell r="T577">
            <v>45164</v>
          </cell>
          <cell r="U577">
            <v>0</v>
          </cell>
          <cell r="W577">
            <v>0.94</v>
          </cell>
          <cell r="X577">
            <v>-551172</v>
          </cell>
          <cell r="AB577" t="str">
            <v/>
          </cell>
          <cell r="AC577">
            <v>9286.80707666386</v>
          </cell>
          <cell r="AD577">
            <v>551172</v>
          </cell>
        </row>
        <row r="578">
          <cell r="C578" t="str">
            <v>4-1-1802</v>
          </cell>
          <cell r="D578" t="str">
            <v>4</v>
          </cell>
          <cell r="E578">
            <v>1</v>
          </cell>
          <cell r="G578" t="str">
            <v>1802</v>
          </cell>
          <cell r="K578">
            <v>59.35</v>
          </cell>
          <cell r="L578">
            <v>45.89</v>
          </cell>
          <cell r="U578">
            <v>0</v>
          </cell>
          <cell r="W578" t="str">
            <v>0.94*0.97</v>
          </cell>
          <cell r="X578">
            <v>0</v>
          </cell>
          <cell r="AB578" t="str">
            <v/>
          </cell>
          <cell r="AC578">
            <v>0</v>
          </cell>
        </row>
        <row r="579">
          <cell r="C579" t="str">
            <v>4-1-1803</v>
          </cell>
          <cell r="D579" t="str">
            <v>4</v>
          </cell>
          <cell r="E579">
            <v>1</v>
          </cell>
          <cell r="G579" t="str">
            <v>1803</v>
          </cell>
          <cell r="K579">
            <v>86.23</v>
          </cell>
          <cell r="L579">
            <v>66.68</v>
          </cell>
          <cell r="U579">
            <v>0</v>
          </cell>
          <cell r="W579">
            <v>0.95</v>
          </cell>
          <cell r="X579">
            <v>0</v>
          </cell>
          <cell r="AB579" t="str">
            <v/>
          </cell>
          <cell r="AC579">
            <v>0</v>
          </cell>
        </row>
        <row r="580">
          <cell r="C580" t="str">
            <v>4-1-1804</v>
          </cell>
          <cell r="D580" t="str">
            <v>4</v>
          </cell>
          <cell r="E580">
            <v>1</v>
          </cell>
          <cell r="G580" t="str">
            <v>1804</v>
          </cell>
          <cell r="K580">
            <v>86.23</v>
          </cell>
          <cell r="L580">
            <v>66.68</v>
          </cell>
          <cell r="U580">
            <v>0</v>
          </cell>
          <cell r="X580">
            <v>0</v>
          </cell>
          <cell r="AB580" t="str">
            <v/>
          </cell>
          <cell r="AC580">
            <v>0</v>
          </cell>
        </row>
        <row r="581">
          <cell r="C581" t="str">
            <v>4-1-1805</v>
          </cell>
          <cell r="D581" t="str">
            <v>4</v>
          </cell>
          <cell r="E581">
            <v>1</v>
          </cell>
          <cell r="G581" t="str">
            <v>1805</v>
          </cell>
          <cell r="K581">
            <v>73.43</v>
          </cell>
          <cell r="L581">
            <v>56.78</v>
          </cell>
          <cell r="U581">
            <v>0</v>
          </cell>
          <cell r="W581">
            <v>0.95</v>
          </cell>
          <cell r="X581">
            <v>0</v>
          </cell>
          <cell r="AB581" t="str">
            <v/>
          </cell>
          <cell r="AC581">
            <v>0</v>
          </cell>
        </row>
        <row r="582">
          <cell r="C582" t="str">
            <v>4-1-1806</v>
          </cell>
          <cell r="D582" t="str">
            <v>4</v>
          </cell>
          <cell r="E582">
            <v>1</v>
          </cell>
          <cell r="G582" t="str">
            <v>1806</v>
          </cell>
          <cell r="K582">
            <v>73.43</v>
          </cell>
          <cell r="L582">
            <v>56.78</v>
          </cell>
          <cell r="U582">
            <v>0</v>
          </cell>
          <cell r="W582">
            <v>0.95</v>
          </cell>
          <cell r="X582">
            <v>0</v>
          </cell>
          <cell r="AB582" t="str">
            <v/>
          </cell>
          <cell r="AC582">
            <v>0</v>
          </cell>
        </row>
        <row r="583">
          <cell r="C583" t="str">
            <v>4-1-1807</v>
          </cell>
          <cell r="D583" t="str">
            <v>4</v>
          </cell>
          <cell r="E583">
            <v>1</v>
          </cell>
          <cell r="G583" t="str">
            <v>1807</v>
          </cell>
          <cell r="K583">
            <v>85.92</v>
          </cell>
          <cell r="L583">
            <v>66.44</v>
          </cell>
          <cell r="U583">
            <v>0</v>
          </cell>
          <cell r="X583">
            <v>0</v>
          </cell>
          <cell r="AB583" t="str">
            <v/>
          </cell>
          <cell r="AC583">
            <v>0</v>
          </cell>
        </row>
        <row r="584">
          <cell r="C584" t="str">
            <v>4-1-1901</v>
          </cell>
          <cell r="D584" t="str">
            <v>4</v>
          </cell>
          <cell r="E584">
            <v>1</v>
          </cell>
          <cell r="G584" t="str">
            <v>1901</v>
          </cell>
          <cell r="H584" t="str">
            <v>品业</v>
          </cell>
          <cell r="I584" t="str">
            <v>蒋晓霞</v>
          </cell>
          <cell r="J584" t="str">
            <v>已认购</v>
          </cell>
          <cell r="K584">
            <v>59.35</v>
          </cell>
          <cell r="L584">
            <v>45.89</v>
          </cell>
          <cell r="O584" t="str">
            <v>彭冠桦</v>
          </cell>
          <cell r="P584" t="str">
            <v>44092119890405217X</v>
          </cell>
          <cell r="Q584">
            <v>18675803585</v>
          </cell>
          <cell r="R584" t="str">
            <v>广东省信宜市北界镇桃子良塘村11号</v>
          </cell>
          <cell r="S584" t="str">
            <v>中介-华江</v>
          </cell>
          <cell r="T584">
            <v>45157</v>
          </cell>
          <cell r="U584">
            <v>0</v>
          </cell>
          <cell r="W584">
            <v>0.95</v>
          </cell>
          <cell r="X584">
            <v>-561607</v>
          </cell>
          <cell r="AB584" t="str">
            <v/>
          </cell>
          <cell r="AC584">
            <v>9462.62847514743</v>
          </cell>
          <cell r="AD584">
            <v>561607</v>
          </cell>
        </row>
        <row r="585">
          <cell r="C585" t="str">
            <v>4-1-1902</v>
          </cell>
          <cell r="D585" t="str">
            <v>4</v>
          </cell>
          <cell r="E585">
            <v>1</v>
          </cell>
          <cell r="G585" t="str">
            <v>1902</v>
          </cell>
          <cell r="K585">
            <v>59.35</v>
          </cell>
          <cell r="L585">
            <v>45.89</v>
          </cell>
          <cell r="U585">
            <v>0</v>
          </cell>
          <cell r="W585">
            <v>0.95</v>
          </cell>
          <cell r="X585">
            <v>0</v>
          </cell>
          <cell r="AB585" t="str">
            <v/>
          </cell>
          <cell r="AC585">
            <v>0</v>
          </cell>
        </row>
        <row r="586">
          <cell r="C586" t="str">
            <v>4-1-1903</v>
          </cell>
          <cell r="D586" t="str">
            <v>4</v>
          </cell>
          <cell r="E586">
            <v>1</v>
          </cell>
          <cell r="G586" t="str">
            <v>1903</v>
          </cell>
          <cell r="K586">
            <v>86.23</v>
          </cell>
          <cell r="L586">
            <v>66.68</v>
          </cell>
          <cell r="U586">
            <v>0</v>
          </cell>
          <cell r="W586">
            <v>0.95</v>
          </cell>
          <cell r="X586">
            <v>0</v>
          </cell>
          <cell r="AB586" t="str">
            <v/>
          </cell>
          <cell r="AC586">
            <v>0</v>
          </cell>
        </row>
        <row r="587">
          <cell r="C587" t="str">
            <v>4-1-1904</v>
          </cell>
          <cell r="D587" t="str">
            <v>4</v>
          </cell>
          <cell r="E587">
            <v>1</v>
          </cell>
          <cell r="G587" t="str">
            <v>1904</v>
          </cell>
          <cell r="K587">
            <v>86.23</v>
          </cell>
          <cell r="L587">
            <v>66.68</v>
          </cell>
          <cell r="U587">
            <v>0</v>
          </cell>
          <cell r="W587">
            <v>0.95</v>
          </cell>
          <cell r="X587">
            <v>0</v>
          </cell>
          <cell r="AB587" t="str">
            <v/>
          </cell>
          <cell r="AC587">
            <v>0</v>
          </cell>
        </row>
        <row r="588">
          <cell r="C588" t="str">
            <v>4-1-1905</v>
          </cell>
          <cell r="D588" t="str">
            <v>4</v>
          </cell>
          <cell r="E588">
            <v>1</v>
          </cell>
          <cell r="G588" t="str">
            <v>1905</v>
          </cell>
          <cell r="K588">
            <v>73.43</v>
          </cell>
          <cell r="L588">
            <v>56.78</v>
          </cell>
          <cell r="U588">
            <v>0</v>
          </cell>
          <cell r="W588" t="str">
            <v>0.94*0.97</v>
          </cell>
          <cell r="X588">
            <v>0</v>
          </cell>
          <cell r="AB588" t="str">
            <v/>
          </cell>
          <cell r="AC588">
            <v>0</v>
          </cell>
        </row>
        <row r="589">
          <cell r="C589" t="str">
            <v>4-1-1906</v>
          </cell>
          <cell r="D589" t="str">
            <v>4</v>
          </cell>
          <cell r="E589">
            <v>1</v>
          </cell>
          <cell r="G589" t="str">
            <v>1906</v>
          </cell>
          <cell r="K589">
            <v>73.43</v>
          </cell>
          <cell r="L589">
            <v>56.78</v>
          </cell>
          <cell r="U589">
            <v>0</v>
          </cell>
          <cell r="W589" t="str">
            <v>0.94*0.97</v>
          </cell>
          <cell r="X589">
            <v>0</v>
          </cell>
          <cell r="AB589" t="str">
            <v/>
          </cell>
          <cell r="AC589">
            <v>0</v>
          </cell>
        </row>
        <row r="590">
          <cell r="C590" t="str">
            <v>4-1-1907</v>
          </cell>
          <cell r="D590" t="str">
            <v>4</v>
          </cell>
          <cell r="E590">
            <v>1</v>
          </cell>
          <cell r="G590" t="str">
            <v>1907</v>
          </cell>
          <cell r="K590">
            <v>85.92</v>
          </cell>
          <cell r="L590">
            <v>66.44</v>
          </cell>
          <cell r="U590">
            <v>0</v>
          </cell>
          <cell r="X590">
            <v>0</v>
          </cell>
          <cell r="AB590" t="str">
            <v/>
          </cell>
          <cell r="AC590">
            <v>0</v>
          </cell>
        </row>
        <row r="591">
          <cell r="C591" t="str">
            <v>4-1-2001</v>
          </cell>
          <cell r="D591" t="str">
            <v>4</v>
          </cell>
          <cell r="E591">
            <v>1</v>
          </cell>
          <cell r="G591" t="str">
            <v>2001</v>
          </cell>
          <cell r="H591" t="str">
            <v>品业</v>
          </cell>
          <cell r="I591" t="str">
            <v>工抵</v>
          </cell>
          <cell r="J591" t="str">
            <v>已签约</v>
          </cell>
          <cell r="K591">
            <v>59.35</v>
          </cell>
          <cell r="L591">
            <v>45.89</v>
          </cell>
          <cell r="O591" t="str">
            <v>魏凤</v>
          </cell>
          <cell r="P591" t="str">
            <v>420114198009020023</v>
          </cell>
          <cell r="Q591">
            <v>18925100218</v>
          </cell>
          <cell r="R591" t="str">
            <v>广东省广州市越秀区文德北路70号604房</v>
          </cell>
          <cell r="S591" t="str">
            <v>工抵</v>
          </cell>
          <cell r="T591">
            <v>45165</v>
          </cell>
          <cell r="U591">
            <v>0</v>
          </cell>
          <cell r="W591">
            <v>0.95</v>
          </cell>
          <cell r="X591">
            <v>-385525.1365</v>
          </cell>
          <cell r="AB591">
            <v>45168</v>
          </cell>
          <cell r="AC591">
            <v>6495.79</v>
          </cell>
          <cell r="AD591">
            <v>385525.1365</v>
          </cell>
        </row>
        <row r="592">
          <cell r="C592" t="str">
            <v>4-1-2002</v>
          </cell>
          <cell r="D592" t="str">
            <v>4</v>
          </cell>
          <cell r="E592">
            <v>1</v>
          </cell>
          <cell r="G592" t="str">
            <v>2002</v>
          </cell>
          <cell r="H592" t="str">
            <v>品业</v>
          </cell>
          <cell r="I592" t="str">
            <v>工抵</v>
          </cell>
          <cell r="J592" t="str">
            <v>已签约</v>
          </cell>
          <cell r="K592">
            <v>59.35</v>
          </cell>
          <cell r="L592">
            <v>45.89</v>
          </cell>
          <cell r="O592" t="str">
            <v>魏凤</v>
          </cell>
          <cell r="P592" t="str">
            <v>420114198009020023</v>
          </cell>
          <cell r="Q592">
            <v>18925100218</v>
          </cell>
          <cell r="R592" t="str">
            <v>广东省广州市越秀区文德北路70号604房</v>
          </cell>
          <cell r="S592" t="str">
            <v>工抵</v>
          </cell>
          <cell r="T592">
            <v>45165</v>
          </cell>
          <cell r="U592">
            <v>0</v>
          </cell>
          <cell r="W592" t="str">
            <v>0.94*0.97</v>
          </cell>
          <cell r="X592">
            <v>-385245.0045</v>
          </cell>
          <cell r="AB592">
            <v>45168</v>
          </cell>
          <cell r="AC592">
            <v>6491.07</v>
          </cell>
          <cell r="AD592">
            <v>385245.0045</v>
          </cell>
        </row>
        <row r="593">
          <cell r="C593" t="str">
            <v>4-1-2003</v>
          </cell>
          <cell r="D593" t="str">
            <v>4</v>
          </cell>
          <cell r="E593">
            <v>1</v>
          </cell>
          <cell r="G593" t="str">
            <v>2003</v>
          </cell>
          <cell r="K593">
            <v>86.23</v>
          </cell>
          <cell r="L593">
            <v>66.68</v>
          </cell>
          <cell r="U593">
            <v>0</v>
          </cell>
          <cell r="W593" t="str">
            <v>0.94*0.97</v>
          </cell>
          <cell r="X593">
            <v>0</v>
          </cell>
          <cell r="AB593" t="str">
            <v/>
          </cell>
          <cell r="AC593">
            <v>0</v>
          </cell>
        </row>
        <row r="594">
          <cell r="C594" t="str">
            <v>4-1-2004</v>
          </cell>
          <cell r="D594" t="str">
            <v>4</v>
          </cell>
          <cell r="E594">
            <v>1</v>
          </cell>
          <cell r="G594" t="str">
            <v>2004</v>
          </cell>
          <cell r="K594">
            <v>86.23</v>
          </cell>
          <cell r="L594">
            <v>66.68</v>
          </cell>
          <cell r="U594">
            <v>0</v>
          </cell>
          <cell r="W594" t="str">
            <v>0.94*0.97</v>
          </cell>
          <cell r="X594">
            <v>0</v>
          </cell>
          <cell r="AB594" t="str">
            <v/>
          </cell>
          <cell r="AC594">
            <v>0</v>
          </cell>
        </row>
        <row r="595">
          <cell r="C595" t="str">
            <v>4-1-2005</v>
          </cell>
          <cell r="D595" t="str">
            <v>4</v>
          </cell>
          <cell r="E595">
            <v>1</v>
          </cell>
          <cell r="G595" t="str">
            <v>2005</v>
          </cell>
          <cell r="K595">
            <v>73.43</v>
          </cell>
          <cell r="L595">
            <v>56.78</v>
          </cell>
          <cell r="U595">
            <v>0</v>
          </cell>
          <cell r="W595" t="str">
            <v>0.94*0.97</v>
          </cell>
          <cell r="X595">
            <v>0</v>
          </cell>
          <cell r="AB595" t="str">
            <v/>
          </cell>
          <cell r="AC595">
            <v>0</v>
          </cell>
        </row>
        <row r="596">
          <cell r="C596" t="str">
            <v>4-1-2006</v>
          </cell>
          <cell r="D596" t="str">
            <v>4</v>
          </cell>
          <cell r="E596">
            <v>1</v>
          </cell>
          <cell r="G596" t="str">
            <v>2006</v>
          </cell>
          <cell r="K596">
            <v>73.43</v>
          </cell>
          <cell r="L596">
            <v>56.78</v>
          </cell>
          <cell r="U596">
            <v>0</v>
          </cell>
          <cell r="X596">
            <v>0</v>
          </cell>
          <cell r="AB596" t="str">
            <v/>
          </cell>
          <cell r="AC596">
            <v>0</v>
          </cell>
        </row>
        <row r="597">
          <cell r="C597" t="str">
            <v>4-1-2007</v>
          </cell>
          <cell r="D597" t="str">
            <v>4</v>
          </cell>
          <cell r="E597">
            <v>1</v>
          </cell>
          <cell r="G597" t="str">
            <v>2007</v>
          </cell>
          <cell r="K597">
            <v>85.92</v>
          </cell>
          <cell r="L597">
            <v>66.44</v>
          </cell>
          <cell r="U597">
            <v>0</v>
          </cell>
          <cell r="W597" t="str">
            <v>0.94*0.97</v>
          </cell>
          <cell r="X597">
            <v>0</v>
          </cell>
          <cell r="AB597" t="str">
            <v/>
          </cell>
          <cell r="AC597">
            <v>0</v>
          </cell>
        </row>
        <row r="598">
          <cell r="C598" t="str">
            <v>4-1-201</v>
          </cell>
          <cell r="D598" t="str">
            <v>4</v>
          </cell>
          <cell r="E598">
            <v>1</v>
          </cell>
          <cell r="G598">
            <v>201</v>
          </cell>
          <cell r="K598">
            <v>59.35</v>
          </cell>
          <cell r="L598">
            <v>45.89</v>
          </cell>
          <cell r="U598">
            <v>0</v>
          </cell>
          <cell r="W598" t="str">
            <v>0.94*0.97</v>
          </cell>
          <cell r="X598">
            <v>0</v>
          </cell>
          <cell r="AB598" t="str">
            <v/>
          </cell>
          <cell r="AC598">
            <v>0</v>
          </cell>
        </row>
        <row r="599">
          <cell r="C599" t="str">
            <v>4-1-202</v>
          </cell>
          <cell r="D599" t="str">
            <v>4</v>
          </cell>
          <cell r="E599">
            <v>1</v>
          </cell>
          <cell r="G599">
            <v>202</v>
          </cell>
          <cell r="K599">
            <v>59.35</v>
          </cell>
          <cell r="L599">
            <v>45.89</v>
          </cell>
          <cell r="U599">
            <v>0</v>
          </cell>
          <cell r="W599" t="str">
            <v>0.94*0.88-5317</v>
          </cell>
          <cell r="X599">
            <v>0</v>
          </cell>
          <cell r="AB599" t="str">
            <v/>
          </cell>
          <cell r="AC599">
            <v>0</v>
          </cell>
        </row>
        <row r="600">
          <cell r="C600" t="str">
            <v>4-1-203</v>
          </cell>
          <cell r="D600" t="str">
            <v>4</v>
          </cell>
          <cell r="E600">
            <v>1</v>
          </cell>
          <cell r="G600">
            <v>203</v>
          </cell>
          <cell r="K600">
            <v>86.23</v>
          </cell>
          <cell r="L600">
            <v>66.68</v>
          </cell>
          <cell r="U600">
            <v>0</v>
          </cell>
          <cell r="X600">
            <v>0</v>
          </cell>
          <cell r="AB600" t="str">
            <v/>
          </cell>
          <cell r="AC600">
            <v>0</v>
          </cell>
        </row>
        <row r="601">
          <cell r="C601" t="str">
            <v>4-1-204</v>
          </cell>
          <cell r="D601" t="str">
            <v>4</v>
          </cell>
          <cell r="E601">
            <v>1</v>
          </cell>
          <cell r="G601">
            <v>204</v>
          </cell>
          <cell r="K601">
            <v>86.23</v>
          </cell>
          <cell r="L601">
            <v>66.68</v>
          </cell>
          <cell r="U601">
            <v>0</v>
          </cell>
          <cell r="W601" t="str">
            <v>0.94*0.97</v>
          </cell>
          <cell r="X601">
            <v>0</v>
          </cell>
          <cell r="AB601" t="str">
            <v/>
          </cell>
          <cell r="AC601">
            <v>0</v>
          </cell>
        </row>
        <row r="602">
          <cell r="C602" t="str">
            <v>4-1-207</v>
          </cell>
          <cell r="D602" t="str">
            <v>4</v>
          </cell>
          <cell r="E602">
            <v>1</v>
          </cell>
          <cell r="G602">
            <v>207</v>
          </cell>
          <cell r="K602">
            <v>85.92</v>
          </cell>
          <cell r="L602">
            <v>66.44</v>
          </cell>
          <cell r="U602">
            <v>0</v>
          </cell>
          <cell r="W602">
            <v>0.94</v>
          </cell>
          <cell r="X602">
            <v>0</v>
          </cell>
          <cell r="AB602" t="str">
            <v/>
          </cell>
          <cell r="AC602">
            <v>0</v>
          </cell>
        </row>
        <row r="603">
          <cell r="C603" t="str">
            <v>4-1-2101</v>
          </cell>
          <cell r="D603" t="str">
            <v>4</v>
          </cell>
          <cell r="E603">
            <v>1</v>
          </cell>
          <cell r="G603" t="str">
            <v>2101</v>
          </cell>
          <cell r="K603">
            <v>59.35</v>
          </cell>
          <cell r="L603">
            <v>45.89</v>
          </cell>
          <cell r="U603">
            <v>0</v>
          </cell>
          <cell r="W603">
            <v>0.94</v>
          </cell>
          <cell r="X603">
            <v>0</v>
          </cell>
          <cell r="AB603" t="str">
            <v/>
          </cell>
          <cell r="AC603">
            <v>0</v>
          </cell>
        </row>
        <row r="604">
          <cell r="C604" t="str">
            <v>4-1-2102</v>
          </cell>
          <cell r="D604" t="str">
            <v>4</v>
          </cell>
          <cell r="E604">
            <v>1</v>
          </cell>
          <cell r="G604" t="str">
            <v>2102</v>
          </cell>
          <cell r="K604">
            <v>59.35</v>
          </cell>
          <cell r="L604">
            <v>45.89</v>
          </cell>
          <cell r="U604">
            <v>0</v>
          </cell>
          <cell r="W604">
            <v>0.94</v>
          </cell>
          <cell r="X604">
            <v>0</v>
          </cell>
          <cell r="AB604" t="str">
            <v/>
          </cell>
          <cell r="AC604">
            <v>0</v>
          </cell>
        </row>
        <row r="605">
          <cell r="C605" t="str">
            <v>4-1-2103</v>
          </cell>
          <cell r="D605" t="str">
            <v>4</v>
          </cell>
          <cell r="E605">
            <v>1</v>
          </cell>
          <cell r="G605" t="str">
            <v>2103</v>
          </cell>
          <cell r="K605">
            <v>86.23</v>
          </cell>
          <cell r="L605">
            <v>66.68</v>
          </cell>
          <cell r="U605">
            <v>0</v>
          </cell>
          <cell r="W605">
            <v>0.94</v>
          </cell>
          <cell r="X605">
            <v>0</v>
          </cell>
          <cell r="AB605" t="str">
            <v/>
          </cell>
          <cell r="AC605">
            <v>0</v>
          </cell>
        </row>
        <row r="606">
          <cell r="C606" t="str">
            <v>4-1-2104</v>
          </cell>
          <cell r="D606" t="str">
            <v>4</v>
          </cell>
          <cell r="E606">
            <v>1</v>
          </cell>
          <cell r="G606" t="str">
            <v>2104</v>
          </cell>
          <cell r="K606">
            <v>86.23</v>
          </cell>
          <cell r="L606">
            <v>66.68</v>
          </cell>
          <cell r="U606">
            <v>0</v>
          </cell>
          <cell r="W606">
            <v>0.94</v>
          </cell>
          <cell r="X606">
            <v>0</v>
          </cell>
          <cell r="AB606" t="str">
            <v/>
          </cell>
          <cell r="AC606">
            <v>0</v>
          </cell>
        </row>
        <row r="607">
          <cell r="C607" t="str">
            <v>4-1-2105</v>
          </cell>
          <cell r="D607" t="str">
            <v>4</v>
          </cell>
          <cell r="E607">
            <v>1</v>
          </cell>
          <cell r="G607" t="str">
            <v>2105</v>
          </cell>
          <cell r="K607">
            <v>73.43</v>
          </cell>
          <cell r="L607">
            <v>56.78</v>
          </cell>
          <cell r="U607">
            <v>0</v>
          </cell>
          <cell r="W607">
            <v>0.94</v>
          </cell>
          <cell r="X607">
            <v>0</v>
          </cell>
          <cell r="AB607" t="str">
            <v/>
          </cell>
          <cell r="AC607">
            <v>0</v>
          </cell>
        </row>
        <row r="608">
          <cell r="C608" t="str">
            <v>4-1-2106</v>
          </cell>
          <cell r="D608" t="str">
            <v>4</v>
          </cell>
          <cell r="E608">
            <v>1</v>
          </cell>
          <cell r="G608" t="str">
            <v>2106</v>
          </cell>
          <cell r="K608">
            <v>73.43</v>
          </cell>
          <cell r="L608">
            <v>56.78</v>
          </cell>
          <cell r="U608">
            <v>0</v>
          </cell>
          <cell r="W608" t="str">
            <v>0.94*0.97</v>
          </cell>
          <cell r="X608">
            <v>0</v>
          </cell>
          <cell r="AB608" t="str">
            <v/>
          </cell>
          <cell r="AC608">
            <v>0</v>
          </cell>
        </row>
        <row r="609">
          <cell r="C609" t="str">
            <v>4-1-2107</v>
          </cell>
          <cell r="D609" t="str">
            <v>4</v>
          </cell>
          <cell r="E609">
            <v>1</v>
          </cell>
          <cell r="G609" t="str">
            <v>2107</v>
          </cell>
          <cell r="H609" t="str">
            <v>品业</v>
          </cell>
          <cell r="I609" t="str">
            <v>范丽娟</v>
          </cell>
          <cell r="J609" t="str">
            <v>已签约</v>
          </cell>
          <cell r="K609">
            <v>85.92</v>
          </cell>
          <cell r="L609">
            <v>66.44</v>
          </cell>
          <cell r="O609" t="str">
            <v>刘成辉</v>
          </cell>
          <cell r="P609" t="str">
            <v>440111197201100955</v>
          </cell>
          <cell r="Q609">
            <v>13288473103</v>
          </cell>
          <cell r="R609" t="str">
            <v>广东省广州市白云区江兴路一横35号</v>
          </cell>
          <cell r="S609" t="str">
            <v>中介-华江</v>
          </cell>
          <cell r="T609">
            <v>45165</v>
          </cell>
          <cell r="U609">
            <v>0</v>
          </cell>
          <cell r="W609">
            <v>0.95</v>
          </cell>
          <cell r="X609">
            <v>-806530</v>
          </cell>
          <cell r="AB609">
            <v>45181</v>
          </cell>
          <cell r="AC609">
            <v>9386.98789571695</v>
          </cell>
          <cell r="AD609">
            <v>806530</v>
          </cell>
        </row>
        <row r="610">
          <cell r="C610" t="str">
            <v>4-1-2201</v>
          </cell>
          <cell r="D610" t="str">
            <v>4</v>
          </cell>
          <cell r="E610">
            <v>1</v>
          </cell>
          <cell r="G610" t="str">
            <v>2201</v>
          </cell>
          <cell r="H610" t="str">
            <v>品业</v>
          </cell>
          <cell r="K610">
            <v>59.35</v>
          </cell>
          <cell r="L610">
            <v>45.89</v>
          </cell>
          <cell r="U610">
            <v>0</v>
          </cell>
          <cell r="W610">
            <v>0.94</v>
          </cell>
          <cell r="X610">
            <v>0</v>
          </cell>
          <cell r="AB610" t="str">
            <v/>
          </cell>
          <cell r="AC610">
            <v>0</v>
          </cell>
        </row>
        <row r="611">
          <cell r="C611" t="str">
            <v>4-1-2202</v>
          </cell>
          <cell r="D611" t="str">
            <v>4</v>
          </cell>
          <cell r="E611">
            <v>1</v>
          </cell>
          <cell r="G611" t="str">
            <v>2202</v>
          </cell>
          <cell r="K611">
            <v>59.35</v>
          </cell>
          <cell r="L611">
            <v>45.89</v>
          </cell>
          <cell r="U611">
            <v>0</v>
          </cell>
          <cell r="W611" t="str">
            <v>0.94*0.97</v>
          </cell>
          <cell r="X611">
            <v>0</v>
          </cell>
          <cell r="AB611" t="str">
            <v/>
          </cell>
          <cell r="AC611">
            <v>0</v>
          </cell>
        </row>
        <row r="612">
          <cell r="C612" t="str">
            <v>4-1-2203</v>
          </cell>
          <cell r="D612" t="str">
            <v>4</v>
          </cell>
          <cell r="E612">
            <v>1</v>
          </cell>
          <cell r="G612" t="str">
            <v>2203</v>
          </cell>
          <cell r="K612">
            <v>86.23</v>
          </cell>
          <cell r="L612">
            <v>66.68</v>
          </cell>
          <cell r="U612">
            <v>0</v>
          </cell>
          <cell r="W612" t="str">
            <v>0.94*0.97</v>
          </cell>
          <cell r="X612">
            <v>0</v>
          </cell>
          <cell r="AB612" t="str">
            <v/>
          </cell>
          <cell r="AC612">
            <v>0</v>
          </cell>
        </row>
        <row r="613">
          <cell r="C613" t="str">
            <v>4-1-2204</v>
          </cell>
          <cell r="D613" t="str">
            <v>4</v>
          </cell>
          <cell r="E613">
            <v>1</v>
          </cell>
          <cell r="G613" t="str">
            <v>2204</v>
          </cell>
          <cell r="K613">
            <v>86.23</v>
          </cell>
          <cell r="L613">
            <v>66.68</v>
          </cell>
          <cell r="U613">
            <v>0</v>
          </cell>
          <cell r="W613">
            <v>0.95</v>
          </cell>
          <cell r="X613">
            <v>0</v>
          </cell>
          <cell r="AB613" t="str">
            <v/>
          </cell>
          <cell r="AC613">
            <v>0</v>
          </cell>
        </row>
        <row r="614">
          <cell r="C614" t="str">
            <v>4-1-2205</v>
          </cell>
          <cell r="D614" t="str">
            <v>4</v>
          </cell>
          <cell r="E614">
            <v>1</v>
          </cell>
          <cell r="G614" t="str">
            <v>2205</v>
          </cell>
          <cell r="K614">
            <v>73.43</v>
          </cell>
          <cell r="L614">
            <v>56.78</v>
          </cell>
          <cell r="U614">
            <v>0</v>
          </cell>
          <cell r="W614">
            <v>0.95</v>
          </cell>
          <cell r="X614">
            <v>0</v>
          </cell>
          <cell r="AB614" t="str">
            <v/>
          </cell>
          <cell r="AC614">
            <v>0</v>
          </cell>
        </row>
        <row r="615">
          <cell r="C615" t="str">
            <v>4-1-2206</v>
          </cell>
          <cell r="D615" t="str">
            <v>4</v>
          </cell>
          <cell r="E615">
            <v>1</v>
          </cell>
          <cell r="G615" t="str">
            <v>2206</v>
          </cell>
          <cell r="K615">
            <v>73.43</v>
          </cell>
          <cell r="L615">
            <v>56.78</v>
          </cell>
          <cell r="U615">
            <v>0</v>
          </cell>
          <cell r="X615">
            <v>0</v>
          </cell>
          <cell r="AB615" t="str">
            <v/>
          </cell>
          <cell r="AC615">
            <v>0</v>
          </cell>
        </row>
        <row r="616">
          <cell r="C616" t="str">
            <v>4-1-2207</v>
          </cell>
          <cell r="D616" t="str">
            <v>4</v>
          </cell>
          <cell r="E616">
            <v>1</v>
          </cell>
          <cell r="G616" t="str">
            <v>2207</v>
          </cell>
          <cell r="H616" t="str">
            <v>品业</v>
          </cell>
          <cell r="I616" t="str">
            <v>范丽娟</v>
          </cell>
          <cell r="J616" t="str">
            <v>已签约</v>
          </cell>
          <cell r="K616">
            <v>85.92</v>
          </cell>
          <cell r="L616">
            <v>66.44</v>
          </cell>
          <cell r="O616" t="str">
            <v>沈耀文</v>
          </cell>
          <cell r="P616" t="str">
            <v>440111197709240932</v>
          </cell>
          <cell r="Q616">
            <v>13143547707</v>
          </cell>
          <cell r="R616" t="str">
            <v>广东省广州市白云区水沥水莲北一巷一号</v>
          </cell>
          <cell r="S616" t="str">
            <v>中介-华江</v>
          </cell>
          <cell r="T616">
            <v>45158</v>
          </cell>
          <cell r="U616">
            <v>0</v>
          </cell>
          <cell r="X616">
            <v>-808975</v>
          </cell>
          <cell r="AB616">
            <v>45168</v>
          </cell>
          <cell r="AC616">
            <v>9415.44459962756</v>
          </cell>
          <cell r="AD616">
            <v>808975</v>
          </cell>
        </row>
        <row r="617">
          <cell r="C617" t="str">
            <v>4-1-2301</v>
          </cell>
          <cell r="D617" t="str">
            <v>4</v>
          </cell>
          <cell r="E617">
            <v>1</v>
          </cell>
          <cell r="G617" t="str">
            <v>2301</v>
          </cell>
          <cell r="K617">
            <v>59.35</v>
          </cell>
          <cell r="L617">
            <v>45.89</v>
          </cell>
          <cell r="U617">
            <v>0</v>
          </cell>
          <cell r="W617">
            <v>0.95</v>
          </cell>
          <cell r="X617">
            <v>0</v>
          </cell>
          <cell r="AB617" t="str">
            <v/>
          </cell>
          <cell r="AC617">
            <v>0</v>
          </cell>
        </row>
        <row r="618">
          <cell r="C618" t="str">
            <v>4-1-2302</v>
          </cell>
          <cell r="D618" t="str">
            <v>4</v>
          </cell>
          <cell r="E618">
            <v>1</v>
          </cell>
          <cell r="G618" t="str">
            <v>2302</v>
          </cell>
          <cell r="K618">
            <v>59.35</v>
          </cell>
          <cell r="L618">
            <v>45.89</v>
          </cell>
          <cell r="U618">
            <v>0</v>
          </cell>
          <cell r="X618">
            <v>0</v>
          </cell>
          <cell r="AB618" t="str">
            <v/>
          </cell>
          <cell r="AC618">
            <v>0</v>
          </cell>
        </row>
        <row r="619">
          <cell r="C619" t="str">
            <v>4-1-2303</v>
          </cell>
          <cell r="D619" t="str">
            <v>4</v>
          </cell>
          <cell r="E619">
            <v>1</v>
          </cell>
          <cell r="G619" t="str">
            <v>2303</v>
          </cell>
          <cell r="K619">
            <v>86.23</v>
          </cell>
          <cell r="L619">
            <v>66.68</v>
          </cell>
          <cell r="U619">
            <v>0</v>
          </cell>
          <cell r="X619">
            <v>0</v>
          </cell>
          <cell r="AB619" t="str">
            <v/>
          </cell>
          <cell r="AC619">
            <v>0</v>
          </cell>
        </row>
        <row r="620">
          <cell r="C620" t="str">
            <v>4-1-2304</v>
          </cell>
          <cell r="D620" t="str">
            <v>4</v>
          </cell>
          <cell r="E620">
            <v>1</v>
          </cell>
          <cell r="G620" t="str">
            <v>2304</v>
          </cell>
          <cell r="K620">
            <v>86.23</v>
          </cell>
          <cell r="L620">
            <v>66.68</v>
          </cell>
          <cell r="U620">
            <v>0</v>
          </cell>
          <cell r="X620">
            <v>0</v>
          </cell>
          <cell r="AB620" t="str">
            <v/>
          </cell>
          <cell r="AC620">
            <v>0</v>
          </cell>
        </row>
        <row r="621">
          <cell r="C621" t="str">
            <v>4-1-2305</v>
          </cell>
          <cell r="D621" t="str">
            <v>4</v>
          </cell>
          <cell r="E621">
            <v>1</v>
          </cell>
          <cell r="G621" t="str">
            <v>2305</v>
          </cell>
          <cell r="K621">
            <v>73.43</v>
          </cell>
          <cell r="L621">
            <v>56.78</v>
          </cell>
          <cell r="U621">
            <v>0</v>
          </cell>
          <cell r="W621" t="str">
            <v>0.94*0.97</v>
          </cell>
          <cell r="X621">
            <v>0</v>
          </cell>
          <cell r="AB621" t="str">
            <v/>
          </cell>
          <cell r="AC621">
            <v>0</v>
          </cell>
        </row>
        <row r="622">
          <cell r="C622" t="str">
            <v>4-1-2306</v>
          </cell>
          <cell r="D622" t="str">
            <v>4</v>
          </cell>
          <cell r="E622">
            <v>1</v>
          </cell>
          <cell r="G622" t="str">
            <v>2306</v>
          </cell>
          <cell r="K622">
            <v>73.43</v>
          </cell>
          <cell r="L622">
            <v>56.78</v>
          </cell>
          <cell r="U622">
            <v>0</v>
          </cell>
          <cell r="W622" t="str">
            <v>0.94*0.97</v>
          </cell>
          <cell r="X622">
            <v>0</v>
          </cell>
          <cell r="AB622" t="str">
            <v/>
          </cell>
          <cell r="AC622">
            <v>0</v>
          </cell>
        </row>
        <row r="623">
          <cell r="C623" t="str">
            <v>4-1-2307</v>
          </cell>
          <cell r="D623" t="str">
            <v>4</v>
          </cell>
          <cell r="E623">
            <v>1</v>
          </cell>
          <cell r="G623" t="str">
            <v>2307</v>
          </cell>
          <cell r="K623">
            <v>85.92</v>
          </cell>
          <cell r="L623">
            <v>66.44</v>
          </cell>
          <cell r="U623">
            <v>0</v>
          </cell>
          <cell r="W623">
            <v>0.95</v>
          </cell>
          <cell r="X623">
            <v>0</v>
          </cell>
          <cell r="AB623" t="str">
            <v/>
          </cell>
          <cell r="AC623">
            <v>0</v>
          </cell>
        </row>
        <row r="624">
          <cell r="C624" t="str">
            <v>4-1-2401</v>
          </cell>
          <cell r="D624" t="str">
            <v>4</v>
          </cell>
          <cell r="E624">
            <v>1</v>
          </cell>
          <cell r="G624" t="str">
            <v>2401</v>
          </cell>
          <cell r="K624">
            <v>59.35</v>
          </cell>
          <cell r="L624">
            <v>45.89</v>
          </cell>
          <cell r="U624">
            <v>0</v>
          </cell>
          <cell r="W624">
            <v>0.95</v>
          </cell>
          <cell r="X624">
            <v>0</v>
          </cell>
          <cell r="AB624" t="str">
            <v/>
          </cell>
          <cell r="AC624">
            <v>0</v>
          </cell>
        </row>
        <row r="625">
          <cell r="C625" t="str">
            <v>4-1-2402</v>
          </cell>
          <cell r="D625" t="str">
            <v>4</v>
          </cell>
          <cell r="E625">
            <v>1</v>
          </cell>
          <cell r="G625" t="str">
            <v>2402</v>
          </cell>
          <cell r="K625">
            <v>59.35</v>
          </cell>
          <cell r="L625">
            <v>45.89</v>
          </cell>
          <cell r="U625">
            <v>0</v>
          </cell>
          <cell r="W625" t="str">
            <v>0.94*0.97</v>
          </cell>
          <cell r="X625">
            <v>0</v>
          </cell>
          <cell r="AB625" t="str">
            <v/>
          </cell>
          <cell r="AC625">
            <v>0</v>
          </cell>
        </row>
        <row r="626">
          <cell r="C626" t="str">
            <v>4-1-2403</v>
          </cell>
          <cell r="D626" t="str">
            <v>4</v>
          </cell>
          <cell r="E626">
            <v>1</v>
          </cell>
          <cell r="G626" t="str">
            <v>2403</v>
          </cell>
          <cell r="K626">
            <v>86.23</v>
          </cell>
          <cell r="L626">
            <v>66.68</v>
          </cell>
          <cell r="U626">
            <v>0</v>
          </cell>
          <cell r="W626" t="str">
            <v>0.94*0.97</v>
          </cell>
          <cell r="X626">
            <v>0</v>
          </cell>
          <cell r="AB626" t="str">
            <v/>
          </cell>
          <cell r="AC626">
            <v>0</v>
          </cell>
        </row>
        <row r="627">
          <cell r="C627" t="str">
            <v>4-1-2404</v>
          </cell>
          <cell r="D627" t="str">
            <v>4</v>
          </cell>
          <cell r="E627">
            <v>1</v>
          </cell>
          <cell r="G627" t="str">
            <v>2404</v>
          </cell>
          <cell r="K627">
            <v>86.23</v>
          </cell>
          <cell r="L627">
            <v>66.68</v>
          </cell>
          <cell r="U627">
            <v>0</v>
          </cell>
          <cell r="W627" t="str">
            <v>0.94*0.97</v>
          </cell>
          <cell r="X627">
            <v>0</v>
          </cell>
          <cell r="AB627" t="str">
            <v/>
          </cell>
          <cell r="AC627">
            <v>0</v>
          </cell>
        </row>
        <row r="628">
          <cell r="C628" t="str">
            <v>4-1-2405</v>
          </cell>
          <cell r="D628" t="str">
            <v>4</v>
          </cell>
          <cell r="E628">
            <v>1</v>
          </cell>
          <cell r="G628" t="str">
            <v>2405</v>
          </cell>
          <cell r="K628">
            <v>73.43</v>
          </cell>
          <cell r="L628">
            <v>56.78</v>
          </cell>
          <cell r="U628">
            <v>0</v>
          </cell>
          <cell r="W628" t="str">
            <v>0.94*0.97</v>
          </cell>
          <cell r="X628">
            <v>0</v>
          </cell>
          <cell r="AB628" t="str">
            <v/>
          </cell>
          <cell r="AC628">
            <v>0</v>
          </cell>
        </row>
        <row r="629">
          <cell r="C629" t="str">
            <v>4-1-2406</v>
          </cell>
          <cell r="D629" t="str">
            <v>4</v>
          </cell>
          <cell r="E629">
            <v>1</v>
          </cell>
          <cell r="G629" t="str">
            <v>2406</v>
          </cell>
          <cell r="K629">
            <v>73.43</v>
          </cell>
          <cell r="L629">
            <v>56.78</v>
          </cell>
          <cell r="U629">
            <v>0</v>
          </cell>
          <cell r="W629">
            <v>0.95</v>
          </cell>
          <cell r="X629">
            <v>0</v>
          </cell>
          <cell r="AB629" t="str">
            <v/>
          </cell>
          <cell r="AC629">
            <v>0</v>
          </cell>
        </row>
        <row r="630">
          <cell r="C630" t="str">
            <v>4-1-2407</v>
          </cell>
          <cell r="D630" t="str">
            <v>4</v>
          </cell>
          <cell r="E630">
            <v>1</v>
          </cell>
          <cell r="G630" t="str">
            <v>2407</v>
          </cell>
          <cell r="K630">
            <v>85.92</v>
          </cell>
          <cell r="L630">
            <v>66.44</v>
          </cell>
          <cell r="U630">
            <v>0</v>
          </cell>
          <cell r="W630" t="str">
            <v>0.94*0.97</v>
          </cell>
          <cell r="X630">
            <v>0</v>
          </cell>
          <cell r="AB630" t="str">
            <v/>
          </cell>
          <cell r="AC630">
            <v>0</v>
          </cell>
        </row>
        <row r="631">
          <cell r="C631" t="str">
            <v>4-1-2501</v>
          </cell>
          <cell r="D631" t="str">
            <v>4</v>
          </cell>
          <cell r="E631">
            <v>1</v>
          </cell>
          <cell r="G631" t="str">
            <v>2501</v>
          </cell>
          <cell r="K631">
            <v>59.35</v>
          </cell>
          <cell r="L631">
            <v>45.89</v>
          </cell>
          <cell r="U631">
            <v>0</v>
          </cell>
          <cell r="W631" t="str">
            <v>0.94*0.97</v>
          </cell>
          <cell r="X631">
            <v>0</v>
          </cell>
          <cell r="AB631" t="str">
            <v/>
          </cell>
          <cell r="AC631">
            <v>0</v>
          </cell>
        </row>
        <row r="632">
          <cell r="C632" t="str">
            <v>4-1-2502</v>
          </cell>
          <cell r="D632" t="str">
            <v>4</v>
          </cell>
          <cell r="E632">
            <v>1</v>
          </cell>
          <cell r="G632" t="str">
            <v>2502</v>
          </cell>
          <cell r="K632">
            <v>59.35</v>
          </cell>
          <cell r="L632">
            <v>45.89</v>
          </cell>
          <cell r="U632">
            <v>0</v>
          </cell>
          <cell r="X632">
            <v>0</v>
          </cell>
          <cell r="AB632" t="str">
            <v/>
          </cell>
          <cell r="AC632">
            <v>0</v>
          </cell>
        </row>
        <row r="633">
          <cell r="C633" t="str">
            <v>4-1-2503</v>
          </cell>
          <cell r="D633" t="str">
            <v>4</v>
          </cell>
          <cell r="E633">
            <v>1</v>
          </cell>
          <cell r="G633" t="str">
            <v>2503</v>
          </cell>
          <cell r="K633">
            <v>86.23</v>
          </cell>
          <cell r="L633">
            <v>66.68</v>
          </cell>
          <cell r="U633">
            <v>0</v>
          </cell>
          <cell r="W633" t="str">
            <v>0.94*0.97</v>
          </cell>
          <cell r="X633">
            <v>0</v>
          </cell>
          <cell r="AB633" t="str">
            <v/>
          </cell>
          <cell r="AC633">
            <v>0</v>
          </cell>
        </row>
        <row r="634">
          <cell r="C634" t="str">
            <v>4-1-2504</v>
          </cell>
          <cell r="D634" t="str">
            <v>4</v>
          </cell>
          <cell r="E634">
            <v>1</v>
          </cell>
          <cell r="G634" t="str">
            <v>2504</v>
          </cell>
          <cell r="K634">
            <v>86.23</v>
          </cell>
          <cell r="L634">
            <v>66.68</v>
          </cell>
          <cell r="U634">
            <v>0</v>
          </cell>
          <cell r="W634">
            <v>0.94</v>
          </cell>
          <cell r="X634">
            <v>0</v>
          </cell>
          <cell r="AB634" t="str">
            <v/>
          </cell>
          <cell r="AC634">
            <v>0</v>
          </cell>
        </row>
        <row r="635">
          <cell r="C635" t="str">
            <v>4-1-2505</v>
          </cell>
          <cell r="D635" t="str">
            <v>4</v>
          </cell>
          <cell r="E635">
            <v>1</v>
          </cell>
          <cell r="G635" t="str">
            <v>2505</v>
          </cell>
          <cell r="K635">
            <v>73.43</v>
          </cell>
          <cell r="L635">
            <v>56.78</v>
          </cell>
          <cell r="U635">
            <v>0</v>
          </cell>
          <cell r="W635">
            <v>0.94</v>
          </cell>
          <cell r="X635">
            <v>0</v>
          </cell>
          <cell r="AB635" t="str">
            <v/>
          </cell>
          <cell r="AC635">
            <v>0</v>
          </cell>
        </row>
        <row r="636">
          <cell r="C636" t="str">
            <v>4-1-2506</v>
          </cell>
          <cell r="D636" t="str">
            <v>4</v>
          </cell>
          <cell r="E636">
            <v>1</v>
          </cell>
          <cell r="G636" t="str">
            <v>2506</v>
          </cell>
          <cell r="K636">
            <v>73.43</v>
          </cell>
          <cell r="L636">
            <v>56.78</v>
          </cell>
          <cell r="U636">
            <v>0</v>
          </cell>
          <cell r="W636" t="str">
            <v>0.94*0.88</v>
          </cell>
          <cell r="X636">
            <v>0</v>
          </cell>
          <cell r="AB636" t="str">
            <v/>
          </cell>
          <cell r="AC636">
            <v>0</v>
          </cell>
        </row>
        <row r="637">
          <cell r="C637" t="str">
            <v>4-1-2507</v>
          </cell>
          <cell r="D637" t="str">
            <v>4</v>
          </cell>
          <cell r="E637">
            <v>1</v>
          </cell>
          <cell r="G637" t="str">
            <v>2507</v>
          </cell>
          <cell r="H637" t="str">
            <v>品业</v>
          </cell>
          <cell r="I637" t="str">
            <v>范丽娟</v>
          </cell>
          <cell r="J637" t="str">
            <v>已认购</v>
          </cell>
          <cell r="K637">
            <v>85.92</v>
          </cell>
          <cell r="L637">
            <v>66.44</v>
          </cell>
          <cell r="O637" t="str">
            <v>刘成辉</v>
          </cell>
          <cell r="P637" t="str">
            <v>440111197201100955</v>
          </cell>
          <cell r="Q637">
            <v>13288473103</v>
          </cell>
          <cell r="R637" t="str">
            <v>广东省广州市白云区江兴路一横35号</v>
          </cell>
          <cell r="S637" t="str">
            <v>中介-华江</v>
          </cell>
          <cell r="T637">
            <v>45165</v>
          </cell>
          <cell r="U637">
            <v>0</v>
          </cell>
          <cell r="W637">
            <v>0.94</v>
          </cell>
          <cell r="X637">
            <v>-798975</v>
          </cell>
          <cell r="AB637" t="str">
            <v/>
          </cell>
          <cell r="AC637">
            <v>9299.05726256983</v>
          </cell>
          <cell r="AD637">
            <v>798975</v>
          </cell>
        </row>
        <row r="638">
          <cell r="C638" t="str">
            <v>4-1-2601</v>
          </cell>
          <cell r="D638" t="str">
            <v>4</v>
          </cell>
          <cell r="E638">
            <v>1</v>
          </cell>
          <cell r="G638" t="str">
            <v>2601</v>
          </cell>
          <cell r="K638">
            <v>59.35</v>
          </cell>
          <cell r="L638">
            <v>45.89</v>
          </cell>
          <cell r="U638">
            <v>0</v>
          </cell>
          <cell r="W638">
            <v>0.94</v>
          </cell>
          <cell r="X638">
            <v>0</v>
          </cell>
          <cell r="AB638" t="str">
            <v/>
          </cell>
          <cell r="AC638">
            <v>0</v>
          </cell>
        </row>
        <row r="639">
          <cell r="C639" t="str">
            <v>4-1-2602</v>
          </cell>
          <cell r="D639" t="str">
            <v>4</v>
          </cell>
          <cell r="E639">
            <v>1</v>
          </cell>
          <cell r="G639" t="str">
            <v>2602</v>
          </cell>
          <cell r="K639">
            <v>59.35</v>
          </cell>
          <cell r="L639">
            <v>45.89</v>
          </cell>
          <cell r="U639">
            <v>0</v>
          </cell>
          <cell r="W639">
            <v>0.94</v>
          </cell>
          <cell r="X639">
            <v>0</v>
          </cell>
          <cell r="AB639" t="str">
            <v/>
          </cell>
          <cell r="AC639">
            <v>0</v>
          </cell>
        </row>
        <row r="640">
          <cell r="C640" t="str">
            <v>4-1-2603</v>
          </cell>
          <cell r="D640" t="str">
            <v>4</v>
          </cell>
          <cell r="E640">
            <v>1</v>
          </cell>
          <cell r="G640" t="str">
            <v>2603</v>
          </cell>
          <cell r="K640">
            <v>86.23</v>
          </cell>
          <cell r="L640">
            <v>66.68</v>
          </cell>
          <cell r="U640">
            <v>0</v>
          </cell>
          <cell r="W640">
            <v>0.94</v>
          </cell>
          <cell r="X640">
            <v>0</v>
          </cell>
          <cell r="AB640" t="str">
            <v/>
          </cell>
          <cell r="AC640">
            <v>0</v>
          </cell>
        </row>
        <row r="641">
          <cell r="C641" t="str">
            <v>4-1-2604</v>
          </cell>
          <cell r="D641" t="str">
            <v>4</v>
          </cell>
          <cell r="E641">
            <v>1</v>
          </cell>
          <cell r="G641" t="str">
            <v>2604</v>
          </cell>
          <cell r="K641">
            <v>86.23</v>
          </cell>
          <cell r="L641">
            <v>66.68</v>
          </cell>
          <cell r="U641">
            <v>0</v>
          </cell>
          <cell r="W641" t="str">
            <v>0.94*0.97</v>
          </cell>
          <cell r="X641">
            <v>0</v>
          </cell>
          <cell r="AB641" t="str">
            <v/>
          </cell>
          <cell r="AC641">
            <v>0</v>
          </cell>
        </row>
        <row r="642">
          <cell r="C642" t="str">
            <v>4-1-2605</v>
          </cell>
          <cell r="D642" t="str">
            <v>4</v>
          </cell>
          <cell r="E642">
            <v>1</v>
          </cell>
          <cell r="G642" t="str">
            <v>2605</v>
          </cell>
          <cell r="K642">
            <v>73.43</v>
          </cell>
          <cell r="L642">
            <v>56.78</v>
          </cell>
          <cell r="U642">
            <v>0</v>
          </cell>
          <cell r="W642">
            <v>0.94</v>
          </cell>
          <cell r="X642">
            <v>0</v>
          </cell>
          <cell r="AB642" t="str">
            <v/>
          </cell>
          <cell r="AC642">
            <v>0</v>
          </cell>
        </row>
        <row r="643">
          <cell r="C643" t="str">
            <v>4-1-2606</v>
          </cell>
          <cell r="D643" t="str">
            <v>4</v>
          </cell>
          <cell r="E643">
            <v>1</v>
          </cell>
          <cell r="G643" t="str">
            <v>2606</v>
          </cell>
          <cell r="K643">
            <v>73.43</v>
          </cell>
          <cell r="L643">
            <v>56.78</v>
          </cell>
          <cell r="U643">
            <v>0</v>
          </cell>
          <cell r="W643">
            <v>0.94</v>
          </cell>
          <cell r="X643">
            <v>0</v>
          </cell>
          <cell r="AB643" t="str">
            <v/>
          </cell>
          <cell r="AC643">
            <v>0</v>
          </cell>
        </row>
        <row r="644">
          <cell r="C644" t="str">
            <v>4-1-2607</v>
          </cell>
          <cell r="D644" t="str">
            <v>4</v>
          </cell>
          <cell r="E644">
            <v>1</v>
          </cell>
          <cell r="G644" t="str">
            <v>2607</v>
          </cell>
          <cell r="K644">
            <v>85.92</v>
          </cell>
          <cell r="L644">
            <v>66.44</v>
          </cell>
          <cell r="U644">
            <v>0</v>
          </cell>
          <cell r="W644">
            <v>0.94</v>
          </cell>
          <cell r="X644">
            <v>0</v>
          </cell>
          <cell r="AB644" t="str">
            <v/>
          </cell>
          <cell r="AC644">
            <v>0</v>
          </cell>
        </row>
        <row r="645">
          <cell r="C645" t="str">
            <v>4-1-301</v>
          </cell>
          <cell r="D645" t="str">
            <v>4</v>
          </cell>
          <cell r="E645">
            <v>1</v>
          </cell>
          <cell r="G645">
            <v>301</v>
          </cell>
          <cell r="H645" t="str">
            <v>品业</v>
          </cell>
          <cell r="I645" t="str">
            <v>杨天强</v>
          </cell>
          <cell r="K645">
            <v>59.35</v>
          </cell>
          <cell r="L645">
            <v>45.89</v>
          </cell>
          <cell r="O645" t="str">
            <v>陈建莲</v>
          </cell>
          <cell r="P645" t="str">
            <v>440225197912083227</v>
          </cell>
          <cell r="Q645">
            <v>13710592334</v>
          </cell>
          <cell r="R645" t="str">
            <v>广东省广州市天河区海立路37号</v>
          </cell>
          <cell r="S645" t="str">
            <v>中介-华江</v>
          </cell>
          <cell r="U645">
            <v>0</v>
          </cell>
          <cell r="W645" t="str">
            <v>0.94*0.97</v>
          </cell>
          <cell r="X645">
            <v>-532388</v>
          </cell>
          <cell r="AB645" t="str">
            <v/>
          </cell>
          <cell r="AC645">
            <v>8970.31171019377</v>
          </cell>
          <cell r="AD645">
            <v>532388</v>
          </cell>
        </row>
        <row r="646">
          <cell r="C646" t="str">
            <v>4-1-302</v>
          </cell>
          <cell r="D646" t="str">
            <v>4</v>
          </cell>
          <cell r="E646">
            <v>1</v>
          </cell>
          <cell r="G646">
            <v>302</v>
          </cell>
          <cell r="H646" t="str">
            <v>品业</v>
          </cell>
          <cell r="I646" t="str">
            <v>杨天强</v>
          </cell>
          <cell r="K646">
            <v>59.35</v>
          </cell>
          <cell r="L646">
            <v>45.89</v>
          </cell>
          <cell r="O646" t="str">
            <v>陈建莲</v>
          </cell>
          <cell r="P646" t="str">
            <v>440225197912083227</v>
          </cell>
          <cell r="Q646">
            <v>13710592334</v>
          </cell>
          <cell r="R646" t="str">
            <v>广东省广州市天河区海立路37号</v>
          </cell>
          <cell r="S646" t="str">
            <v>中介-华江</v>
          </cell>
          <cell r="U646">
            <v>0</v>
          </cell>
          <cell r="W646" t="str">
            <v>0.94*0.97</v>
          </cell>
          <cell r="X646">
            <v>-532388</v>
          </cell>
          <cell r="AB646" t="str">
            <v/>
          </cell>
          <cell r="AC646">
            <v>8970.31171019377</v>
          </cell>
          <cell r="AD646">
            <v>532388</v>
          </cell>
        </row>
        <row r="647">
          <cell r="C647" t="str">
            <v>4-1-303</v>
          </cell>
          <cell r="D647" t="str">
            <v>4</v>
          </cell>
          <cell r="E647">
            <v>1</v>
          </cell>
          <cell r="G647">
            <v>303</v>
          </cell>
          <cell r="K647">
            <v>86.23</v>
          </cell>
          <cell r="L647">
            <v>66.68</v>
          </cell>
          <cell r="U647">
            <v>0</v>
          </cell>
          <cell r="W647">
            <v>0.95</v>
          </cell>
          <cell r="X647">
            <v>0</v>
          </cell>
          <cell r="AB647" t="str">
            <v/>
          </cell>
          <cell r="AC647">
            <v>0</v>
          </cell>
        </row>
        <row r="648">
          <cell r="C648" t="str">
            <v>4-1-304</v>
          </cell>
          <cell r="D648" t="str">
            <v>4</v>
          </cell>
          <cell r="E648">
            <v>1</v>
          </cell>
          <cell r="G648">
            <v>304</v>
          </cell>
          <cell r="H648" t="str">
            <v>品业</v>
          </cell>
          <cell r="I648" t="str">
            <v>杨天强</v>
          </cell>
          <cell r="K648">
            <v>86.23</v>
          </cell>
          <cell r="L648">
            <v>66.68</v>
          </cell>
          <cell r="O648" t="str">
            <v>林东福</v>
          </cell>
          <cell r="P648" t="str">
            <v>452421197605270013</v>
          </cell>
          <cell r="Q648">
            <v>13710125960</v>
          </cell>
          <cell r="R648" t="str">
            <v>广东省广州市白云区均禾村清湖村湖南路33号</v>
          </cell>
          <cell r="S648" t="str">
            <v>中介-华江</v>
          </cell>
          <cell r="U648">
            <v>0</v>
          </cell>
          <cell r="W648">
            <v>0.95</v>
          </cell>
          <cell r="X648">
            <v>-772897</v>
          </cell>
          <cell r="AB648" t="str">
            <v/>
          </cell>
          <cell r="AC648">
            <v>8963.2030615795</v>
          </cell>
          <cell r="AD648">
            <v>772897</v>
          </cell>
        </row>
        <row r="649">
          <cell r="C649" t="str">
            <v>4-1-305</v>
          </cell>
          <cell r="D649" t="str">
            <v>4</v>
          </cell>
          <cell r="E649">
            <v>1</v>
          </cell>
          <cell r="G649">
            <v>305</v>
          </cell>
          <cell r="K649">
            <v>73.43</v>
          </cell>
          <cell r="L649">
            <v>56.78</v>
          </cell>
          <cell r="U649">
            <v>0</v>
          </cell>
          <cell r="W649" t="str">
            <v>0.855-5723</v>
          </cell>
          <cell r="X649">
            <v>0</v>
          </cell>
          <cell r="AB649" t="str">
            <v/>
          </cell>
          <cell r="AC649">
            <v>0</v>
          </cell>
        </row>
        <row r="650">
          <cell r="C650" t="str">
            <v>4-1-306</v>
          </cell>
          <cell r="D650" t="str">
            <v>4</v>
          </cell>
          <cell r="E650">
            <v>1</v>
          </cell>
          <cell r="G650">
            <v>306</v>
          </cell>
          <cell r="H650" t="str">
            <v>品业</v>
          </cell>
          <cell r="I650" t="str">
            <v>葛海虎</v>
          </cell>
          <cell r="K650">
            <v>73.43</v>
          </cell>
          <cell r="L650">
            <v>56.78</v>
          </cell>
          <cell r="O650" t="str">
            <v>钟志彬</v>
          </cell>
          <cell r="P650" t="str">
            <v>441821199701192439</v>
          </cell>
          <cell r="Q650">
            <v>17817744423</v>
          </cell>
          <cell r="R650" t="str">
            <v>广东省清远市清城区时代路江祥安置房</v>
          </cell>
          <cell r="S650" t="str">
            <v>中介-华江</v>
          </cell>
          <cell r="U650">
            <v>0</v>
          </cell>
          <cell r="W650" t="str">
            <v>0.94*0.98</v>
          </cell>
          <cell r="X650">
            <v>-687389</v>
          </cell>
          <cell r="AB650" t="str">
            <v/>
          </cell>
          <cell r="AC650">
            <v>9361.14667029824</v>
          </cell>
          <cell r="AD650">
            <v>687389</v>
          </cell>
        </row>
        <row r="651">
          <cell r="C651" t="str">
            <v>4-1-307</v>
          </cell>
          <cell r="D651" t="str">
            <v>4</v>
          </cell>
          <cell r="E651">
            <v>1</v>
          </cell>
          <cell r="G651">
            <v>307</v>
          </cell>
          <cell r="K651">
            <v>85.92</v>
          </cell>
          <cell r="L651">
            <v>66.44</v>
          </cell>
          <cell r="U651">
            <v>0</v>
          </cell>
          <cell r="W651">
            <v>0.95</v>
          </cell>
          <cell r="X651">
            <v>0</v>
          </cell>
          <cell r="AB651" t="str">
            <v/>
          </cell>
          <cell r="AC651">
            <v>0</v>
          </cell>
        </row>
        <row r="652">
          <cell r="C652" t="str">
            <v>4-1-401</v>
          </cell>
          <cell r="D652" t="str">
            <v>4</v>
          </cell>
          <cell r="E652">
            <v>1</v>
          </cell>
          <cell r="G652">
            <v>401</v>
          </cell>
          <cell r="K652">
            <v>59.35</v>
          </cell>
          <cell r="L652">
            <v>45.89</v>
          </cell>
          <cell r="U652">
            <v>0</v>
          </cell>
          <cell r="W652">
            <v>0.95</v>
          </cell>
          <cell r="X652">
            <v>0</v>
          </cell>
          <cell r="AB652" t="str">
            <v/>
          </cell>
          <cell r="AC652">
            <v>0</v>
          </cell>
        </row>
        <row r="653">
          <cell r="C653" t="str">
            <v>4-1-402</v>
          </cell>
          <cell r="D653" t="str">
            <v>4</v>
          </cell>
          <cell r="E653">
            <v>1</v>
          </cell>
          <cell r="G653">
            <v>402</v>
          </cell>
          <cell r="H653" t="str">
            <v>品业</v>
          </cell>
          <cell r="I653" t="str">
            <v>范丽娟</v>
          </cell>
          <cell r="J653" t="str">
            <v>已认购</v>
          </cell>
          <cell r="K653">
            <v>59.35</v>
          </cell>
          <cell r="L653">
            <v>45.89</v>
          </cell>
          <cell r="O653" t="str">
            <v>张锡深</v>
          </cell>
          <cell r="P653" t="str">
            <v>440105197302032712</v>
          </cell>
          <cell r="Q653">
            <v>14758970938</v>
          </cell>
          <cell r="R653" t="str">
            <v>广东省广州市海珠区连和窄巷3号二楼</v>
          </cell>
          <cell r="S653" t="str">
            <v>中介-华江</v>
          </cell>
          <cell r="T653">
            <v>45172</v>
          </cell>
          <cell r="U653">
            <v>0</v>
          </cell>
          <cell r="X653">
            <v>-393736</v>
          </cell>
          <cell r="AB653" t="str">
            <v/>
          </cell>
          <cell r="AC653">
            <v>6634.13647851727</v>
          </cell>
          <cell r="AD653">
            <v>393736</v>
          </cell>
        </row>
        <row r="654">
          <cell r="C654" t="str">
            <v>4-1-403</v>
          </cell>
          <cell r="D654" t="str">
            <v>4</v>
          </cell>
          <cell r="E654">
            <v>1</v>
          </cell>
          <cell r="G654">
            <v>403</v>
          </cell>
          <cell r="K654">
            <v>86.23</v>
          </cell>
          <cell r="L654">
            <v>66.68</v>
          </cell>
          <cell r="U654">
            <v>0</v>
          </cell>
          <cell r="X654">
            <v>0</v>
          </cell>
          <cell r="AB654" t="str">
            <v/>
          </cell>
          <cell r="AC654">
            <v>0</v>
          </cell>
        </row>
        <row r="655">
          <cell r="C655" t="str">
            <v>4-1-404</v>
          </cell>
          <cell r="D655" t="str">
            <v>4</v>
          </cell>
          <cell r="E655">
            <v>1</v>
          </cell>
          <cell r="G655">
            <v>404</v>
          </cell>
          <cell r="K655">
            <v>86.23</v>
          </cell>
          <cell r="L655">
            <v>66.68</v>
          </cell>
          <cell r="U655">
            <v>0</v>
          </cell>
          <cell r="W655" t="str">
            <v>0.94*0.89</v>
          </cell>
          <cell r="X655">
            <v>0</v>
          </cell>
          <cell r="AB655" t="str">
            <v/>
          </cell>
          <cell r="AC655">
            <v>0</v>
          </cell>
        </row>
        <row r="656">
          <cell r="C656" t="str">
            <v>4-1-405</v>
          </cell>
          <cell r="D656" t="str">
            <v>4</v>
          </cell>
          <cell r="E656">
            <v>1</v>
          </cell>
          <cell r="G656">
            <v>405</v>
          </cell>
          <cell r="K656">
            <v>73.43</v>
          </cell>
          <cell r="L656">
            <v>56.78</v>
          </cell>
          <cell r="U656">
            <v>0</v>
          </cell>
          <cell r="W656" t="str">
            <v>0.94*0.9-11136</v>
          </cell>
          <cell r="X656">
            <v>0</v>
          </cell>
          <cell r="AB656" t="str">
            <v/>
          </cell>
          <cell r="AC656">
            <v>0</v>
          </cell>
        </row>
        <row r="657">
          <cell r="C657" t="str">
            <v>4-1-406</v>
          </cell>
          <cell r="D657" t="str">
            <v>4</v>
          </cell>
          <cell r="E657">
            <v>1</v>
          </cell>
          <cell r="G657">
            <v>406</v>
          </cell>
          <cell r="K657">
            <v>73.43</v>
          </cell>
          <cell r="L657">
            <v>56.78</v>
          </cell>
          <cell r="U657">
            <v>0</v>
          </cell>
          <cell r="W657" t="str">
            <v>0.94*0.97</v>
          </cell>
          <cell r="X657">
            <v>0</v>
          </cell>
          <cell r="AB657" t="str">
            <v/>
          </cell>
          <cell r="AC657">
            <v>0</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8113.94320297952</v>
          </cell>
          <cell r="V658">
            <v>697150</v>
          </cell>
          <cell r="W658" t="str">
            <v>0.94*0.97</v>
          </cell>
          <cell r="X658">
            <v>0</v>
          </cell>
          <cell r="AB658">
            <v>44530</v>
          </cell>
          <cell r="AC658">
            <v>8113.94320297952</v>
          </cell>
          <cell r="AD658">
            <v>697150</v>
          </cell>
        </row>
        <row r="659">
          <cell r="C659" t="str">
            <v>4-1-501</v>
          </cell>
          <cell r="D659" t="str">
            <v>4</v>
          </cell>
          <cell r="E659">
            <v>1</v>
          </cell>
          <cell r="G659">
            <v>501</v>
          </cell>
          <cell r="H659" t="str">
            <v>品业</v>
          </cell>
          <cell r="I659" t="str">
            <v>袁家伟</v>
          </cell>
          <cell r="J659" t="str">
            <v>已认购</v>
          </cell>
          <cell r="K659">
            <v>59.35</v>
          </cell>
          <cell r="L659">
            <v>45.89</v>
          </cell>
          <cell r="O659" t="str">
            <v>潘长凤</v>
          </cell>
          <cell r="P659" t="str">
            <v>44182419780520422X</v>
          </cell>
          <cell r="Q659">
            <v>13699804763</v>
          </cell>
          <cell r="R659" t="str">
            <v>广东省连州市龙坪镇龙坪村委会寨三路69号</v>
          </cell>
          <cell r="S659" t="str">
            <v>中介-华江</v>
          </cell>
          <cell r="T659">
            <v>45165</v>
          </cell>
          <cell r="U659">
            <v>0</v>
          </cell>
          <cell r="W659">
            <v>0.95</v>
          </cell>
          <cell r="X659">
            <v>-546476</v>
          </cell>
          <cell r="AB659" t="str">
            <v/>
          </cell>
          <cell r="AC659">
            <v>9207.68323504634</v>
          </cell>
          <cell r="AD659">
            <v>546476</v>
          </cell>
        </row>
        <row r="660">
          <cell r="C660" t="str">
            <v>4-1-502</v>
          </cell>
          <cell r="D660" t="str">
            <v>4</v>
          </cell>
          <cell r="E660">
            <v>1</v>
          </cell>
          <cell r="G660">
            <v>502</v>
          </cell>
          <cell r="H660" t="str">
            <v>品业</v>
          </cell>
          <cell r="I660" t="str">
            <v>杨天强</v>
          </cell>
          <cell r="J660" t="str">
            <v>已签约</v>
          </cell>
          <cell r="K660">
            <v>59.35</v>
          </cell>
          <cell r="L660">
            <v>45.89</v>
          </cell>
          <cell r="O660" t="str">
            <v>崔宏亮</v>
          </cell>
          <cell r="P660" t="str">
            <v>232103198408186810</v>
          </cell>
          <cell r="Q660">
            <v>15920049234</v>
          </cell>
          <cell r="R660" t="str">
            <v>广东省深圳市龙华区观澜街道河西村196号</v>
          </cell>
          <cell r="S660" t="str">
            <v>中介-华江</v>
          </cell>
          <cell r="T660">
            <v>45165</v>
          </cell>
          <cell r="U660">
            <v>0</v>
          </cell>
          <cell r="W660" t="str">
            <v>0.94*0.97</v>
          </cell>
          <cell r="X660">
            <v>-521258</v>
          </cell>
          <cell r="AB660">
            <v>45180</v>
          </cell>
          <cell r="AC660">
            <v>8782.7801179444</v>
          </cell>
          <cell r="AD660">
            <v>521258</v>
          </cell>
        </row>
        <row r="661">
          <cell r="C661" t="str">
            <v>4-1-503</v>
          </cell>
          <cell r="D661" t="str">
            <v>4</v>
          </cell>
          <cell r="E661">
            <v>1</v>
          </cell>
          <cell r="G661">
            <v>503</v>
          </cell>
          <cell r="K661">
            <v>86.23</v>
          </cell>
          <cell r="L661">
            <v>66.68</v>
          </cell>
          <cell r="U661">
            <v>0</v>
          </cell>
          <cell r="W661" t="str">
            <v>0.95*0.89-11741</v>
          </cell>
          <cell r="X661">
            <v>0</v>
          </cell>
          <cell r="AB661" t="str">
            <v/>
          </cell>
          <cell r="AC661">
            <v>0</v>
          </cell>
        </row>
        <row r="662">
          <cell r="C662" t="str">
            <v>4-1-504</v>
          </cell>
          <cell r="D662" t="str">
            <v>4</v>
          </cell>
          <cell r="E662">
            <v>1</v>
          </cell>
          <cell r="G662">
            <v>504</v>
          </cell>
          <cell r="K662">
            <v>86.23</v>
          </cell>
          <cell r="L662">
            <v>66.68</v>
          </cell>
          <cell r="U662">
            <v>0</v>
          </cell>
          <cell r="W662" t="str">
            <v>0.94*0.97</v>
          </cell>
          <cell r="X662">
            <v>0</v>
          </cell>
          <cell r="AB662" t="str">
            <v/>
          </cell>
          <cell r="AC662">
            <v>0</v>
          </cell>
        </row>
        <row r="663">
          <cell r="C663" t="str">
            <v>4-1-505</v>
          </cell>
          <cell r="D663" t="str">
            <v>4</v>
          </cell>
          <cell r="E663">
            <v>1</v>
          </cell>
          <cell r="G663">
            <v>505</v>
          </cell>
          <cell r="H663" t="str">
            <v>品业</v>
          </cell>
          <cell r="I663" t="str">
            <v>袁家伟</v>
          </cell>
          <cell r="J663" t="str">
            <v>已签约</v>
          </cell>
          <cell r="K663">
            <v>73.43</v>
          </cell>
          <cell r="L663">
            <v>56.78</v>
          </cell>
          <cell r="O663" t="str">
            <v>何章菘</v>
          </cell>
          <cell r="P663" t="str">
            <v>440982199509254932</v>
          </cell>
          <cell r="Q663" t="str">
            <v>13535914390、18826086116</v>
          </cell>
          <cell r="R663" t="str">
            <v>广东省化州市石湾街道办格塘六岭塘村41号</v>
          </cell>
          <cell r="S663" t="str">
            <v>中介-华江</v>
          </cell>
          <cell r="T663">
            <v>45165</v>
          </cell>
          <cell r="U663">
            <v>0</v>
          </cell>
          <cell r="W663">
            <v>0.95</v>
          </cell>
          <cell r="X663">
            <v>-681274</v>
          </cell>
          <cell r="AB663">
            <v>45181</v>
          </cell>
          <cell r="AC663">
            <v>9277.87008034863</v>
          </cell>
          <cell r="AD663">
            <v>681274</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v>
          </cell>
          <cell r="V664">
            <v>660182</v>
          </cell>
          <cell r="W664" t="str">
            <v>0.94*0.97</v>
          </cell>
          <cell r="X664">
            <v>0</v>
          </cell>
          <cell r="AB664">
            <v>44644</v>
          </cell>
          <cell r="AC664">
            <v>8990.63053247991</v>
          </cell>
          <cell r="AD664">
            <v>660182</v>
          </cell>
        </row>
        <row r="665">
          <cell r="C665" t="str">
            <v>4-1-507</v>
          </cell>
          <cell r="D665" t="str">
            <v>4</v>
          </cell>
          <cell r="E665">
            <v>1</v>
          </cell>
          <cell r="G665">
            <v>507</v>
          </cell>
          <cell r="K665">
            <v>85.92</v>
          </cell>
          <cell r="L665">
            <v>66.44</v>
          </cell>
          <cell r="U665">
            <v>0</v>
          </cell>
          <cell r="W665" t="str">
            <v>0.94*0.97</v>
          </cell>
          <cell r="X665">
            <v>0</v>
          </cell>
          <cell r="AB665" t="str">
            <v/>
          </cell>
          <cell r="AC665">
            <v>0</v>
          </cell>
        </row>
        <row r="666">
          <cell r="C666" t="str">
            <v>4-1-601</v>
          </cell>
          <cell r="D666" t="str">
            <v>4</v>
          </cell>
          <cell r="E666">
            <v>1</v>
          </cell>
          <cell r="G666">
            <v>601</v>
          </cell>
          <cell r="K666">
            <v>59.35</v>
          </cell>
          <cell r="L666">
            <v>45.89</v>
          </cell>
          <cell r="U666">
            <v>0</v>
          </cell>
          <cell r="W666" t="str">
            <v>0.94*0.97</v>
          </cell>
          <cell r="X666">
            <v>0</v>
          </cell>
          <cell r="AB666" t="str">
            <v/>
          </cell>
          <cell r="AC666">
            <v>0</v>
          </cell>
        </row>
        <row r="667">
          <cell r="C667" t="str">
            <v>4-1-602</v>
          </cell>
          <cell r="D667" t="str">
            <v>4</v>
          </cell>
          <cell r="E667">
            <v>1</v>
          </cell>
          <cell r="G667">
            <v>602</v>
          </cell>
          <cell r="H667" t="str">
            <v>品业</v>
          </cell>
          <cell r="I667" t="str">
            <v>蒋晓霞</v>
          </cell>
          <cell r="J667" t="str">
            <v>已签约</v>
          </cell>
          <cell r="K667">
            <v>59.35</v>
          </cell>
          <cell r="L667">
            <v>45.89</v>
          </cell>
          <cell r="O667" t="str">
            <v>陈浩槟</v>
          </cell>
          <cell r="P667" t="str">
            <v>440582200008080659</v>
          </cell>
          <cell r="Q667">
            <v>13411960127</v>
          </cell>
          <cell r="R667" t="str">
            <v>广东省汕头市潮阳区海门镇湖边村前路十一巷1号</v>
          </cell>
          <cell r="S667" t="str">
            <v>中介-华江</v>
          </cell>
          <cell r="T667">
            <v>45158</v>
          </cell>
          <cell r="U667">
            <v>0</v>
          </cell>
          <cell r="W667" t="str">
            <v>0.94*0.97</v>
          </cell>
          <cell r="X667">
            <v>-541258</v>
          </cell>
          <cell r="AB667">
            <v>45168</v>
          </cell>
          <cell r="AC667">
            <v>9119.76411120472</v>
          </cell>
          <cell r="AD667">
            <v>541258</v>
          </cell>
        </row>
        <row r="668">
          <cell r="C668" t="str">
            <v>4-1-603</v>
          </cell>
          <cell r="D668" t="str">
            <v>4</v>
          </cell>
          <cell r="E668">
            <v>1</v>
          </cell>
          <cell r="G668">
            <v>603</v>
          </cell>
          <cell r="H668" t="str">
            <v>品业</v>
          </cell>
          <cell r="I668" t="str">
            <v>蒋晓霞</v>
          </cell>
          <cell r="J668" t="str">
            <v>已认购</v>
          </cell>
          <cell r="K668">
            <v>86.23</v>
          </cell>
          <cell r="L668">
            <v>66.68</v>
          </cell>
          <cell r="O668" t="str">
            <v>王建华</v>
          </cell>
          <cell r="P668" t="str">
            <v>410522198704081119</v>
          </cell>
          <cell r="Q668">
            <v>15083005750</v>
          </cell>
          <cell r="R668" t="str">
            <v>河南省安阳县伦掌乡东石井岗村51号</v>
          </cell>
          <cell r="S668" t="str">
            <v>中介-华江</v>
          </cell>
          <cell r="T668">
            <v>45172</v>
          </cell>
          <cell r="U668">
            <v>0</v>
          </cell>
          <cell r="W668" t="str">
            <v>0.94*0.97</v>
          </cell>
          <cell r="X668">
            <v>-785784</v>
          </cell>
          <cell r="AB668" t="str">
            <v/>
          </cell>
          <cell r="AC668">
            <v>9112.65220920793</v>
          </cell>
          <cell r="AD668">
            <v>785784</v>
          </cell>
        </row>
        <row r="669">
          <cell r="C669" t="str">
            <v>4-1-604</v>
          </cell>
          <cell r="D669" t="str">
            <v>4</v>
          </cell>
          <cell r="E669">
            <v>1</v>
          </cell>
          <cell r="G669">
            <v>604</v>
          </cell>
          <cell r="K669">
            <v>86.23</v>
          </cell>
          <cell r="L669">
            <v>66.68</v>
          </cell>
          <cell r="U669">
            <v>0</v>
          </cell>
          <cell r="W669" t="str">
            <v>0.94*0.97</v>
          </cell>
          <cell r="X669">
            <v>0</v>
          </cell>
          <cell r="AB669" t="str">
            <v/>
          </cell>
          <cell r="AC669">
            <v>0</v>
          </cell>
        </row>
        <row r="670">
          <cell r="C670" t="str">
            <v>4-1-605</v>
          </cell>
          <cell r="D670" t="str">
            <v>4</v>
          </cell>
          <cell r="E670">
            <v>1</v>
          </cell>
          <cell r="G670">
            <v>605</v>
          </cell>
          <cell r="K670">
            <v>73.43</v>
          </cell>
          <cell r="L670">
            <v>56.78</v>
          </cell>
          <cell r="U670">
            <v>0</v>
          </cell>
          <cell r="W670" t="str">
            <v>0.94*0.97</v>
          </cell>
          <cell r="X670">
            <v>0</v>
          </cell>
          <cell r="AB670" t="str">
            <v/>
          </cell>
          <cell r="AC670">
            <v>0</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9049.84338826093</v>
          </cell>
          <cell r="V671">
            <v>664530</v>
          </cell>
          <cell r="W671">
            <v>0.94</v>
          </cell>
          <cell r="X671">
            <v>0</v>
          </cell>
          <cell r="AB671">
            <v>44491</v>
          </cell>
          <cell r="AC671">
            <v>9049.84338826093</v>
          </cell>
          <cell r="AD671">
            <v>664530</v>
          </cell>
        </row>
        <row r="672">
          <cell r="C672" t="str">
            <v>4-1-607</v>
          </cell>
          <cell r="D672" t="str">
            <v>4</v>
          </cell>
          <cell r="E672">
            <v>1</v>
          </cell>
          <cell r="G672">
            <v>607</v>
          </cell>
          <cell r="K672">
            <v>85.92</v>
          </cell>
          <cell r="L672">
            <v>66.44</v>
          </cell>
          <cell r="U672">
            <v>0</v>
          </cell>
          <cell r="W672">
            <v>0.94</v>
          </cell>
          <cell r="X672">
            <v>0</v>
          </cell>
          <cell r="AB672" t="str">
            <v/>
          </cell>
          <cell r="AC672">
            <v>0</v>
          </cell>
        </row>
        <row r="673">
          <cell r="C673" t="str">
            <v>4-1-701</v>
          </cell>
          <cell r="D673" t="str">
            <v>4</v>
          </cell>
          <cell r="E673">
            <v>1</v>
          </cell>
          <cell r="G673">
            <v>701</v>
          </cell>
          <cell r="K673">
            <v>59.35</v>
          </cell>
          <cell r="L673">
            <v>45.89</v>
          </cell>
          <cell r="U673">
            <v>0</v>
          </cell>
          <cell r="W673">
            <v>0.94</v>
          </cell>
          <cell r="X673">
            <v>0</v>
          </cell>
          <cell r="AB673" t="str">
            <v/>
          </cell>
          <cell r="AC673">
            <v>0</v>
          </cell>
        </row>
        <row r="674">
          <cell r="C674" t="str">
            <v>4-1-702</v>
          </cell>
          <cell r="D674" t="str">
            <v>4</v>
          </cell>
          <cell r="E674">
            <v>1</v>
          </cell>
          <cell r="G674">
            <v>702</v>
          </cell>
          <cell r="H674" t="str">
            <v>品业</v>
          </cell>
          <cell r="I674" t="str">
            <v>袁家伟</v>
          </cell>
          <cell r="J674" t="str">
            <v>已签约</v>
          </cell>
          <cell r="K674">
            <v>59.35</v>
          </cell>
          <cell r="L674">
            <v>45.89</v>
          </cell>
          <cell r="O674" t="str">
            <v>陈小麦</v>
          </cell>
          <cell r="P674" t="str">
            <v>522326199109180629</v>
          </cell>
          <cell r="Q674">
            <v>13527717829</v>
          </cell>
          <cell r="R674" t="str">
            <v>四川省仪陇县星镇肖家桥村5组37号</v>
          </cell>
          <cell r="S674" t="str">
            <v>中介-华江</v>
          </cell>
          <cell r="T674">
            <v>45165</v>
          </cell>
          <cell r="U674">
            <v>0</v>
          </cell>
          <cell r="W674">
            <v>0.95</v>
          </cell>
          <cell r="X674">
            <v>-521258</v>
          </cell>
          <cell r="AB674">
            <v>45177</v>
          </cell>
          <cell r="AC674">
            <v>8782.7801179444</v>
          </cell>
          <cell r="AD674">
            <v>521258</v>
          </cell>
        </row>
        <row r="675">
          <cell r="C675" t="str">
            <v>4-1-703</v>
          </cell>
          <cell r="D675" t="str">
            <v>4</v>
          </cell>
          <cell r="E675">
            <v>1</v>
          </cell>
          <cell r="G675">
            <v>703</v>
          </cell>
          <cell r="K675">
            <v>86.23</v>
          </cell>
          <cell r="L675">
            <v>66.68</v>
          </cell>
          <cell r="U675">
            <v>0</v>
          </cell>
          <cell r="W675">
            <v>0.95</v>
          </cell>
          <cell r="X675">
            <v>0</v>
          </cell>
          <cell r="AB675" t="str">
            <v/>
          </cell>
          <cell r="AC675">
            <v>0</v>
          </cell>
        </row>
        <row r="676">
          <cell r="C676" t="str">
            <v>4-1-704</v>
          </cell>
          <cell r="D676" t="str">
            <v>4</v>
          </cell>
          <cell r="E676">
            <v>1</v>
          </cell>
          <cell r="G676">
            <v>704</v>
          </cell>
          <cell r="K676">
            <v>86.23</v>
          </cell>
          <cell r="L676">
            <v>66.68</v>
          </cell>
          <cell r="U676">
            <v>0</v>
          </cell>
          <cell r="W676">
            <v>0.95</v>
          </cell>
          <cell r="X676">
            <v>0</v>
          </cell>
          <cell r="AB676" t="str">
            <v/>
          </cell>
          <cell r="AC676">
            <v>0</v>
          </cell>
        </row>
        <row r="677">
          <cell r="C677" t="str">
            <v>4-1-705</v>
          </cell>
          <cell r="D677" t="str">
            <v>4</v>
          </cell>
          <cell r="E677">
            <v>1</v>
          </cell>
          <cell r="G677">
            <v>705</v>
          </cell>
          <cell r="K677">
            <v>73.43</v>
          </cell>
          <cell r="L677">
            <v>56.78</v>
          </cell>
          <cell r="U677">
            <v>0</v>
          </cell>
          <cell r="W677" t="str">
            <v>0.95*0.86-11743</v>
          </cell>
          <cell r="X677">
            <v>0</v>
          </cell>
          <cell r="AB677" t="str">
            <v/>
          </cell>
          <cell r="AC677">
            <v>0</v>
          </cell>
        </row>
        <row r="678">
          <cell r="C678" t="str">
            <v>4-1-706</v>
          </cell>
          <cell r="D678" t="str">
            <v>4</v>
          </cell>
          <cell r="E678">
            <v>1</v>
          </cell>
          <cell r="G678">
            <v>706</v>
          </cell>
          <cell r="K678">
            <v>73.43</v>
          </cell>
          <cell r="L678">
            <v>56.78</v>
          </cell>
          <cell r="U678">
            <v>0</v>
          </cell>
          <cell r="W678">
            <v>0.95</v>
          </cell>
          <cell r="X678">
            <v>0</v>
          </cell>
          <cell r="AB678" t="str">
            <v/>
          </cell>
          <cell r="AC678">
            <v>0</v>
          </cell>
        </row>
        <row r="679">
          <cell r="C679" t="str">
            <v>4-1-707</v>
          </cell>
          <cell r="D679" t="str">
            <v>4</v>
          </cell>
          <cell r="E679">
            <v>1</v>
          </cell>
          <cell r="G679">
            <v>707</v>
          </cell>
          <cell r="K679">
            <v>85.92</v>
          </cell>
          <cell r="L679">
            <v>66.44</v>
          </cell>
          <cell r="U679">
            <v>0</v>
          </cell>
          <cell r="X679">
            <v>0</v>
          </cell>
          <cell r="AB679" t="str">
            <v/>
          </cell>
          <cell r="AC679">
            <v>0</v>
          </cell>
        </row>
        <row r="680">
          <cell r="C680" t="str">
            <v>4-1-801</v>
          </cell>
          <cell r="D680" t="str">
            <v>4</v>
          </cell>
          <cell r="E680">
            <v>1</v>
          </cell>
          <cell r="G680">
            <v>801</v>
          </cell>
          <cell r="H680" t="str">
            <v>品业</v>
          </cell>
          <cell r="I680" t="str">
            <v>范丽娟</v>
          </cell>
          <cell r="J680" t="str">
            <v>已签约</v>
          </cell>
          <cell r="K680">
            <v>59.35</v>
          </cell>
          <cell r="L680">
            <v>45.89</v>
          </cell>
          <cell r="O680" t="str">
            <v>张锐光</v>
          </cell>
          <cell r="P680" t="str">
            <v>441827200205244336</v>
          </cell>
          <cell r="Q680">
            <v>18127227636</v>
          </cell>
          <cell r="R680" t="str">
            <v>广东省清远市清城区山塘镇西乡村委会鸟三村48号</v>
          </cell>
          <cell r="S680" t="str">
            <v>中介-华江</v>
          </cell>
          <cell r="T680">
            <v>45157</v>
          </cell>
          <cell r="U680">
            <v>0</v>
          </cell>
          <cell r="W680">
            <v>0.95</v>
          </cell>
          <cell r="X680">
            <v>-530129</v>
          </cell>
          <cell r="AB680">
            <v>45166</v>
          </cell>
          <cell r="AC680">
            <v>8932.24936815501</v>
          </cell>
          <cell r="AD680">
            <v>530129</v>
          </cell>
        </row>
        <row r="681">
          <cell r="C681" t="str">
            <v>4-1-802</v>
          </cell>
          <cell r="D681" t="str">
            <v>4</v>
          </cell>
          <cell r="E681">
            <v>1</v>
          </cell>
          <cell r="G681">
            <v>802</v>
          </cell>
          <cell r="H681" t="str">
            <v>品业</v>
          </cell>
          <cell r="I681" t="str">
            <v>蒋晓霞</v>
          </cell>
          <cell r="J681" t="str">
            <v>已认购</v>
          </cell>
          <cell r="K681">
            <v>59.35</v>
          </cell>
          <cell r="L681">
            <v>45.89</v>
          </cell>
          <cell r="O681" t="str">
            <v>裴俊威</v>
          </cell>
          <cell r="P681" t="str">
            <v>411024198603102511</v>
          </cell>
          <cell r="Q681">
            <v>17620868329</v>
          </cell>
          <cell r="R681" t="str">
            <v>河南省郡陵县南坞乡裴毛住址村3组</v>
          </cell>
          <cell r="S681" t="str">
            <v>中介-华江</v>
          </cell>
          <cell r="T681">
            <v>45172</v>
          </cell>
          <cell r="U681">
            <v>0</v>
          </cell>
          <cell r="X681">
            <v>-544911</v>
          </cell>
          <cell r="AB681" t="str">
            <v/>
          </cell>
          <cell r="AC681">
            <v>9181.31423757372</v>
          </cell>
          <cell r="AD681">
            <v>544911</v>
          </cell>
        </row>
        <row r="682">
          <cell r="C682" t="str">
            <v>4-1-803</v>
          </cell>
          <cell r="D682" t="str">
            <v>4</v>
          </cell>
          <cell r="E682">
            <v>1</v>
          </cell>
          <cell r="G682">
            <v>803</v>
          </cell>
          <cell r="K682">
            <v>86.23</v>
          </cell>
          <cell r="L682">
            <v>66.68</v>
          </cell>
          <cell r="U682">
            <v>0</v>
          </cell>
          <cell r="W682" t="str">
            <v>0.95*0.95*0.99</v>
          </cell>
          <cell r="X682">
            <v>0</v>
          </cell>
          <cell r="AB682" t="str">
            <v/>
          </cell>
          <cell r="AC682">
            <v>0</v>
          </cell>
        </row>
        <row r="683">
          <cell r="C683" t="str">
            <v>4-1-804</v>
          </cell>
          <cell r="D683" t="str">
            <v>4</v>
          </cell>
          <cell r="E683">
            <v>1</v>
          </cell>
          <cell r="G683">
            <v>804</v>
          </cell>
          <cell r="K683">
            <v>86.23</v>
          </cell>
          <cell r="L683">
            <v>66.68</v>
          </cell>
          <cell r="U683">
            <v>0</v>
          </cell>
          <cell r="X683">
            <v>0</v>
          </cell>
          <cell r="AB683" t="str">
            <v/>
          </cell>
          <cell r="AC683">
            <v>0</v>
          </cell>
        </row>
        <row r="684">
          <cell r="C684" t="str">
            <v>4-1-805</v>
          </cell>
          <cell r="D684" t="str">
            <v>4</v>
          </cell>
          <cell r="E684">
            <v>1</v>
          </cell>
          <cell r="G684">
            <v>805</v>
          </cell>
          <cell r="K684">
            <v>73.43</v>
          </cell>
          <cell r="L684">
            <v>56.78</v>
          </cell>
          <cell r="U684">
            <v>0</v>
          </cell>
          <cell r="W684" t="str">
            <v>0.95*0.86-1337</v>
          </cell>
          <cell r="X684">
            <v>0</v>
          </cell>
          <cell r="AB684" t="str">
            <v/>
          </cell>
          <cell r="AC684">
            <v>0</v>
          </cell>
        </row>
        <row r="685">
          <cell r="C685" t="str">
            <v>4-1-806</v>
          </cell>
          <cell r="D685" t="str">
            <v>4</v>
          </cell>
          <cell r="E685">
            <v>1</v>
          </cell>
          <cell r="G685">
            <v>806</v>
          </cell>
          <cell r="K685">
            <v>73.43</v>
          </cell>
          <cell r="L685">
            <v>56.78</v>
          </cell>
          <cell r="U685">
            <v>0</v>
          </cell>
          <cell r="W685">
            <v>0.95</v>
          </cell>
          <cell r="X685">
            <v>0</v>
          </cell>
          <cell r="AB685" t="str">
            <v/>
          </cell>
          <cell r="AC685">
            <v>0</v>
          </cell>
        </row>
        <row r="686">
          <cell r="C686" t="str">
            <v>4-1-807</v>
          </cell>
          <cell r="D686" t="str">
            <v>4</v>
          </cell>
          <cell r="E686">
            <v>1</v>
          </cell>
          <cell r="G686">
            <v>807</v>
          </cell>
          <cell r="H686" t="str">
            <v>品业</v>
          </cell>
          <cell r="I686" t="str">
            <v>蒋晓霞</v>
          </cell>
          <cell r="J686" t="str">
            <v>已认购</v>
          </cell>
          <cell r="K686">
            <v>85.92</v>
          </cell>
          <cell r="L686">
            <v>66.44</v>
          </cell>
          <cell r="O686" t="str">
            <v>崔建凯</v>
          </cell>
          <cell r="P686" t="str">
            <v>411024198903102572</v>
          </cell>
          <cell r="Q686">
            <v>18666009679</v>
          </cell>
          <cell r="R686" t="str">
            <v>河南省鄙陵县南坞乡裴毛
村3组</v>
          </cell>
          <cell r="S686" t="str">
            <v>中介-华江</v>
          </cell>
          <cell r="T686">
            <v>45179</v>
          </cell>
          <cell r="U686">
            <v>0</v>
          </cell>
          <cell r="W686" t="str">
            <v>0.95*0.97</v>
          </cell>
          <cell r="X686">
            <v>-784623</v>
          </cell>
          <cell r="AB686" t="str">
            <v/>
          </cell>
          <cell r="AC686">
            <v>9132.01815642458</v>
          </cell>
          <cell r="AD686">
            <v>784623</v>
          </cell>
        </row>
        <row r="687">
          <cell r="C687" t="str">
            <v>4-1-901</v>
          </cell>
          <cell r="D687" t="str">
            <v>4</v>
          </cell>
          <cell r="E687">
            <v>1</v>
          </cell>
          <cell r="G687">
            <v>901</v>
          </cell>
          <cell r="H687" t="str">
            <v>品业</v>
          </cell>
          <cell r="I687" t="str">
            <v>杨天强</v>
          </cell>
          <cell r="J687" t="str">
            <v>已签约</v>
          </cell>
          <cell r="K687">
            <v>59.35</v>
          </cell>
          <cell r="L687">
            <v>45.89</v>
          </cell>
          <cell r="O687" t="str">
            <v>钟天秀</v>
          </cell>
          <cell r="P687" t="str">
            <v>52272819880407182X</v>
          </cell>
          <cell r="Q687">
            <v>18385535942</v>
          </cell>
          <cell r="R687" t="str">
            <v>广东省清远市清城区洲心街道茶博城12栋</v>
          </cell>
          <cell r="S687" t="str">
            <v>中介-华江</v>
          </cell>
          <cell r="T687">
            <v>45157</v>
          </cell>
          <cell r="U687">
            <v>0</v>
          </cell>
          <cell r="W687">
            <v>0.95</v>
          </cell>
          <cell r="X687">
            <v>-530129</v>
          </cell>
          <cell r="AB687">
            <v>45168</v>
          </cell>
          <cell r="AC687">
            <v>8932.24936815501</v>
          </cell>
          <cell r="AD687">
            <v>530129</v>
          </cell>
        </row>
        <row r="688">
          <cell r="C688" t="str">
            <v>4-1-902</v>
          </cell>
          <cell r="D688" t="str">
            <v>4</v>
          </cell>
          <cell r="E688">
            <v>1</v>
          </cell>
          <cell r="G688">
            <v>902</v>
          </cell>
          <cell r="K688">
            <v>59.35</v>
          </cell>
          <cell r="L688">
            <v>45.89</v>
          </cell>
          <cell r="U688">
            <v>0</v>
          </cell>
          <cell r="W688">
            <v>0.95</v>
          </cell>
          <cell r="X688">
            <v>0</v>
          </cell>
          <cell r="AB688" t="str">
            <v/>
          </cell>
          <cell r="AC688">
            <v>0</v>
          </cell>
        </row>
        <row r="689">
          <cell r="C689" t="str">
            <v>4-1-903</v>
          </cell>
          <cell r="D689" t="str">
            <v>4</v>
          </cell>
          <cell r="E689">
            <v>1</v>
          </cell>
          <cell r="G689">
            <v>903</v>
          </cell>
          <cell r="H689" t="str">
            <v>品业</v>
          </cell>
          <cell r="I689" t="str">
            <v>袁家伟</v>
          </cell>
          <cell r="J689" t="str">
            <v>已认购</v>
          </cell>
          <cell r="K689">
            <v>86.23</v>
          </cell>
          <cell r="L689">
            <v>66.68</v>
          </cell>
          <cell r="O689" t="str">
            <v>孙文林</v>
          </cell>
          <cell r="P689" t="str">
            <v>410522198707071135</v>
          </cell>
          <cell r="Q689">
            <v>13922174432</v>
          </cell>
          <cell r="R689" t="str">
            <v>河南省安阳县伦掌香东石井岗村86号</v>
          </cell>
          <cell r="S689" t="str">
            <v>中介-华江</v>
          </cell>
          <cell r="T689">
            <v>45166</v>
          </cell>
          <cell r="U689">
            <v>0</v>
          </cell>
          <cell r="X689">
            <v>-791092</v>
          </cell>
          <cell r="AB689" t="str">
            <v/>
          </cell>
          <cell r="AC689">
            <v>9174.20851211875</v>
          </cell>
          <cell r="AD689">
            <v>791092</v>
          </cell>
        </row>
        <row r="690">
          <cell r="C690" t="str">
            <v>4-1-904</v>
          </cell>
          <cell r="D690" t="str">
            <v>4</v>
          </cell>
          <cell r="E690">
            <v>1</v>
          </cell>
          <cell r="G690">
            <v>904</v>
          </cell>
          <cell r="K690">
            <v>86.23</v>
          </cell>
          <cell r="L690">
            <v>66.68</v>
          </cell>
          <cell r="U690">
            <v>0</v>
          </cell>
          <cell r="X690">
            <v>0</v>
          </cell>
          <cell r="AB690" t="str">
            <v/>
          </cell>
          <cell r="AC690">
            <v>0</v>
          </cell>
        </row>
        <row r="691">
          <cell r="C691" t="str">
            <v>4-1-905</v>
          </cell>
          <cell r="D691" t="str">
            <v>4</v>
          </cell>
          <cell r="E691">
            <v>1</v>
          </cell>
          <cell r="G691">
            <v>905</v>
          </cell>
          <cell r="H691" t="str">
            <v>品业</v>
          </cell>
          <cell r="I691" t="str">
            <v>杨天强</v>
          </cell>
          <cell r="J691" t="str">
            <v>已认购</v>
          </cell>
          <cell r="K691">
            <v>73.43</v>
          </cell>
          <cell r="L691">
            <v>56.78</v>
          </cell>
          <cell r="O691" t="str">
            <v>石乐舒</v>
          </cell>
          <cell r="P691" t="str">
            <v>43123019900903572X</v>
          </cell>
          <cell r="Q691">
            <v>13410171560</v>
          </cell>
          <cell r="R691" t="str">
            <v>广东省清远市清城区龙塘镇恒大银湖城188栋904号</v>
          </cell>
          <cell r="S691" t="str">
            <v>中介-华江</v>
          </cell>
          <cell r="T691">
            <v>45157</v>
          </cell>
          <cell r="U691">
            <v>0</v>
          </cell>
          <cell r="X691">
            <v>-686557</v>
          </cell>
          <cell r="AB691" t="str">
            <v/>
          </cell>
          <cell r="AC691">
            <v>9349.81615143674</v>
          </cell>
          <cell r="AD691">
            <v>686557</v>
          </cell>
        </row>
        <row r="692">
          <cell r="C692" t="str">
            <v>4-1-906</v>
          </cell>
          <cell r="D692" t="str">
            <v>4</v>
          </cell>
          <cell r="E692">
            <v>1</v>
          </cell>
          <cell r="G692">
            <v>906</v>
          </cell>
          <cell r="K692">
            <v>73.43</v>
          </cell>
          <cell r="L692">
            <v>56.78</v>
          </cell>
          <cell r="U692">
            <v>0</v>
          </cell>
          <cell r="X692">
            <v>0</v>
          </cell>
          <cell r="AB692" t="str">
            <v/>
          </cell>
          <cell r="AC692">
            <v>0</v>
          </cell>
        </row>
        <row r="693">
          <cell r="C693" t="str">
            <v>4-1-907</v>
          </cell>
          <cell r="D693" t="str">
            <v>4</v>
          </cell>
          <cell r="E693">
            <v>1</v>
          </cell>
          <cell r="G693">
            <v>907</v>
          </cell>
          <cell r="K693">
            <v>85.92</v>
          </cell>
          <cell r="L693">
            <v>66.44</v>
          </cell>
          <cell r="U693">
            <v>0</v>
          </cell>
          <cell r="X693">
            <v>0</v>
          </cell>
          <cell r="AB693" t="str">
            <v/>
          </cell>
          <cell r="AC693">
            <v>0</v>
          </cell>
        </row>
        <row r="694">
          <cell r="C694" t="str">
            <v>5-1-1001</v>
          </cell>
          <cell r="D694" t="str">
            <v>5</v>
          </cell>
          <cell r="E694">
            <v>1</v>
          </cell>
          <cell r="G694" t="str">
            <v>1001</v>
          </cell>
          <cell r="H694" t="str">
            <v>品业</v>
          </cell>
          <cell r="I694" t="str">
            <v>蒋晓霞</v>
          </cell>
          <cell r="J694" t="str">
            <v>已认购</v>
          </cell>
          <cell r="K694">
            <v>99.6</v>
          </cell>
          <cell r="L694">
            <v>78.5</v>
          </cell>
          <cell r="O694" t="str">
            <v>唐伊颖</v>
          </cell>
          <cell r="P694" t="str">
            <v>441826199511160921</v>
          </cell>
          <cell r="S694" t="str">
            <v>中介-华江</v>
          </cell>
          <cell r="T694">
            <v>45164</v>
          </cell>
          <cell r="U694">
            <v>0</v>
          </cell>
          <cell r="W694" t="str">
            <v>0.95*0.97</v>
          </cell>
          <cell r="X694">
            <v>-931344</v>
          </cell>
          <cell r="AB694" t="str">
            <v/>
          </cell>
          <cell r="AC694">
            <v>9350.84337349398</v>
          </cell>
          <cell r="AD694">
            <v>931344</v>
          </cell>
        </row>
        <row r="695">
          <cell r="C695" t="str">
            <v>5-1-1002</v>
          </cell>
          <cell r="D695" t="str">
            <v>5</v>
          </cell>
          <cell r="E695">
            <v>1</v>
          </cell>
          <cell r="G695" t="str">
            <v>1002</v>
          </cell>
          <cell r="H695" t="str">
            <v>品业</v>
          </cell>
          <cell r="I695" t="str">
            <v>范丽娟</v>
          </cell>
          <cell r="J695" t="str">
            <v>已认购</v>
          </cell>
          <cell r="K695">
            <v>84.59</v>
          </cell>
          <cell r="L695">
            <v>66.67</v>
          </cell>
          <cell r="O695" t="str">
            <v>林琛</v>
          </cell>
          <cell r="P695" t="str">
            <v>350126197212290021</v>
          </cell>
          <cell r="Q695">
            <v>13922357948</v>
          </cell>
          <cell r="R695" t="str">
            <v>广东省广州市花都区新雅街道朗悦君庭小区</v>
          </cell>
          <cell r="S695" t="str">
            <v>中介-华江</v>
          </cell>
          <cell r="T695">
            <v>45167</v>
          </cell>
          <cell r="U695">
            <v>0</v>
          </cell>
          <cell r="W695">
            <v>0.95</v>
          </cell>
          <cell r="X695">
            <v>-614304</v>
          </cell>
          <cell r="AB695" t="str">
            <v/>
          </cell>
          <cell r="AC695">
            <v>7262.1350041376</v>
          </cell>
          <cell r="AD695">
            <v>614304</v>
          </cell>
        </row>
        <row r="696">
          <cell r="C696" t="str">
            <v>5-1-1003</v>
          </cell>
          <cell r="D696" t="str">
            <v>5</v>
          </cell>
          <cell r="E696">
            <v>1</v>
          </cell>
          <cell r="G696" t="str">
            <v>1003</v>
          </cell>
          <cell r="K696">
            <v>84.59</v>
          </cell>
          <cell r="L696">
            <v>66.67</v>
          </cell>
          <cell r="U696">
            <v>0</v>
          </cell>
          <cell r="W696" t="str">
            <v>0.95*0.97</v>
          </cell>
          <cell r="X696">
            <v>0</v>
          </cell>
          <cell r="AB696" t="str">
            <v/>
          </cell>
          <cell r="AC696">
            <v>0</v>
          </cell>
        </row>
        <row r="697">
          <cell r="C697" t="str">
            <v>5-1-1004</v>
          </cell>
          <cell r="D697" t="str">
            <v>5</v>
          </cell>
          <cell r="E697">
            <v>1</v>
          </cell>
          <cell r="G697" t="str">
            <v>1004</v>
          </cell>
          <cell r="K697">
            <v>84.59</v>
          </cell>
          <cell r="L697">
            <v>66.67</v>
          </cell>
          <cell r="U697">
            <v>0</v>
          </cell>
          <cell r="W697" t="str">
            <v>0.95*0.95*0.99</v>
          </cell>
          <cell r="X697">
            <v>0</v>
          </cell>
          <cell r="AB697" t="str">
            <v/>
          </cell>
          <cell r="AC697">
            <v>0</v>
          </cell>
        </row>
        <row r="698">
          <cell r="C698" t="str">
            <v>5-1-1005</v>
          </cell>
          <cell r="D698" t="str">
            <v>5</v>
          </cell>
          <cell r="E698">
            <v>1</v>
          </cell>
          <cell r="G698" t="str">
            <v>1005</v>
          </cell>
          <cell r="K698">
            <v>84.59</v>
          </cell>
          <cell r="L698">
            <v>66.67</v>
          </cell>
          <cell r="U698">
            <v>0</v>
          </cell>
          <cell r="W698" t="str">
            <v>0.95*0.97</v>
          </cell>
          <cell r="X698">
            <v>0</v>
          </cell>
          <cell r="AB698" t="str">
            <v/>
          </cell>
          <cell r="AC698">
            <v>0</v>
          </cell>
        </row>
        <row r="699">
          <cell r="C699" t="str">
            <v>5-1-1006</v>
          </cell>
          <cell r="D699" t="str">
            <v>5</v>
          </cell>
          <cell r="E699">
            <v>1</v>
          </cell>
          <cell r="G699" t="str">
            <v>1006</v>
          </cell>
          <cell r="K699">
            <v>99.6</v>
          </cell>
          <cell r="L699">
            <v>78.5</v>
          </cell>
          <cell r="U699">
            <v>0</v>
          </cell>
          <cell r="X699">
            <v>0</v>
          </cell>
          <cell r="AB699" t="str">
            <v/>
          </cell>
          <cell r="AC699">
            <v>0</v>
          </cell>
        </row>
        <row r="700">
          <cell r="C700" t="str">
            <v>5-1-1101</v>
          </cell>
          <cell r="D700" t="str">
            <v>5</v>
          </cell>
          <cell r="E700">
            <v>1</v>
          </cell>
          <cell r="G700" t="str">
            <v>1101</v>
          </cell>
          <cell r="H700" t="str">
            <v>品业</v>
          </cell>
          <cell r="I700" t="str">
            <v>范丽娟</v>
          </cell>
          <cell r="K700">
            <v>99.6</v>
          </cell>
          <cell r="L700">
            <v>78.5</v>
          </cell>
          <cell r="O700" t="str">
            <v>李沃潮;胡碧莉</v>
          </cell>
          <cell r="P700" t="str">
            <v>440105198309093619、440104198302271922</v>
          </cell>
          <cell r="Q700">
            <v>13580372101</v>
          </cell>
          <cell r="R700" t="str">
            <v>广东省广州市海珠区聚龙新街8号一门701房</v>
          </cell>
          <cell r="S700" t="str">
            <v>中介-兆丰</v>
          </cell>
          <cell r="U700">
            <v>0</v>
          </cell>
          <cell r="W700">
            <v>0.95</v>
          </cell>
          <cell r="X700">
            <v>-695249</v>
          </cell>
          <cell r="AB700" t="str">
            <v/>
          </cell>
          <cell r="AC700">
            <v>6980.41164658635</v>
          </cell>
          <cell r="AD700">
            <v>695249</v>
          </cell>
        </row>
        <row r="701">
          <cell r="C701" t="str">
            <v>5-1-1102</v>
          </cell>
          <cell r="D701" t="str">
            <v>5</v>
          </cell>
          <cell r="E701">
            <v>1</v>
          </cell>
          <cell r="G701" t="str">
            <v>1102</v>
          </cell>
          <cell r="K701">
            <v>84.59</v>
          </cell>
          <cell r="L701">
            <v>66.67</v>
          </cell>
          <cell r="U701">
            <v>0</v>
          </cell>
          <cell r="X701">
            <v>0</v>
          </cell>
          <cell r="AB701" t="str">
            <v/>
          </cell>
          <cell r="AC701">
            <v>0</v>
          </cell>
        </row>
        <row r="702">
          <cell r="C702" t="str">
            <v>5-1-1103</v>
          </cell>
          <cell r="D702" t="str">
            <v>5</v>
          </cell>
          <cell r="E702">
            <v>1</v>
          </cell>
          <cell r="G702" t="str">
            <v>1103</v>
          </cell>
          <cell r="K702">
            <v>84.59</v>
          </cell>
          <cell r="L702">
            <v>66.67</v>
          </cell>
          <cell r="U702">
            <v>0</v>
          </cell>
          <cell r="W702">
            <v>0.95</v>
          </cell>
          <cell r="X702">
            <v>0</v>
          </cell>
          <cell r="AB702" t="str">
            <v/>
          </cell>
          <cell r="AC702">
            <v>0</v>
          </cell>
        </row>
        <row r="703">
          <cell r="C703" t="str">
            <v>5-1-1104</v>
          </cell>
          <cell r="D703" t="str">
            <v>5</v>
          </cell>
          <cell r="E703">
            <v>1</v>
          </cell>
          <cell r="G703" t="str">
            <v>1104</v>
          </cell>
          <cell r="K703">
            <v>84.59</v>
          </cell>
          <cell r="L703">
            <v>66.67</v>
          </cell>
          <cell r="U703">
            <v>0</v>
          </cell>
          <cell r="W703" t="str">
            <v>0.95*0.96*0.99</v>
          </cell>
          <cell r="X703">
            <v>0</v>
          </cell>
          <cell r="AB703" t="str">
            <v/>
          </cell>
          <cell r="AC703">
            <v>0</v>
          </cell>
        </row>
        <row r="704">
          <cell r="C704" t="str">
            <v>5-1-1105</v>
          </cell>
          <cell r="D704" t="str">
            <v>5</v>
          </cell>
          <cell r="E704">
            <v>1</v>
          </cell>
          <cell r="G704" t="str">
            <v>1105</v>
          </cell>
          <cell r="K704">
            <v>84.59</v>
          </cell>
          <cell r="L704">
            <v>66.67</v>
          </cell>
          <cell r="U704">
            <v>0</v>
          </cell>
          <cell r="W704" t="str">
            <v>0.95*0.9-82225</v>
          </cell>
          <cell r="X704">
            <v>0</v>
          </cell>
          <cell r="AB704" t="str">
            <v/>
          </cell>
          <cell r="AC704">
            <v>0</v>
          </cell>
        </row>
        <row r="705">
          <cell r="C705" t="str">
            <v>5-1-1106</v>
          </cell>
          <cell r="D705" t="str">
            <v>5</v>
          </cell>
          <cell r="E705">
            <v>1</v>
          </cell>
          <cell r="G705" t="str">
            <v>1106</v>
          </cell>
          <cell r="K705">
            <v>99.6</v>
          </cell>
          <cell r="L705">
            <v>78.5</v>
          </cell>
          <cell r="U705">
            <v>0</v>
          </cell>
          <cell r="W705" t="str">
            <v>0.95*0.84-12156</v>
          </cell>
          <cell r="X705">
            <v>0</v>
          </cell>
          <cell r="AB705" t="str">
            <v/>
          </cell>
          <cell r="AC705">
            <v>0</v>
          </cell>
        </row>
        <row r="706">
          <cell r="C706" t="str">
            <v>5-1-1201</v>
          </cell>
          <cell r="D706" t="str">
            <v>5</v>
          </cell>
          <cell r="E706">
            <v>1</v>
          </cell>
          <cell r="G706" t="str">
            <v>1201</v>
          </cell>
          <cell r="H706" t="str">
            <v>品业</v>
          </cell>
          <cell r="I706" t="str">
            <v>杨天强</v>
          </cell>
          <cell r="J706" t="str">
            <v>已签约</v>
          </cell>
          <cell r="K706">
            <v>99.6</v>
          </cell>
          <cell r="L706">
            <v>78.5</v>
          </cell>
          <cell r="O706" t="str">
            <v>徐仕雄</v>
          </cell>
          <cell r="P706" t="str">
            <v>440229197406161339</v>
          </cell>
          <cell r="Q706">
            <v>13247514000</v>
          </cell>
          <cell r="R706" t="str">
            <v>广州市花都区狮岭镇前进村石东17巷1号</v>
          </cell>
          <cell r="S706" t="str">
            <v>中介-华江</v>
          </cell>
          <cell r="T706">
            <v>45173</v>
          </cell>
          <cell r="U706">
            <v>0</v>
          </cell>
          <cell r="W706" t="str">
            <v>0.95*0.84-12674</v>
          </cell>
          <cell r="X706">
            <v>-730209</v>
          </cell>
          <cell r="AB706">
            <v>45173</v>
          </cell>
          <cell r="AC706">
            <v>7331.4156626506</v>
          </cell>
          <cell r="AD706">
            <v>730209</v>
          </cell>
        </row>
        <row r="707">
          <cell r="C707" t="str">
            <v>5-1-1202</v>
          </cell>
          <cell r="D707" t="str">
            <v>5</v>
          </cell>
          <cell r="E707">
            <v>1</v>
          </cell>
          <cell r="G707" t="str">
            <v>1202</v>
          </cell>
          <cell r="K707">
            <v>84.59</v>
          </cell>
          <cell r="L707">
            <v>66.67</v>
          </cell>
          <cell r="U707">
            <v>0</v>
          </cell>
          <cell r="W707">
            <v>0.95</v>
          </cell>
          <cell r="X707">
            <v>0</v>
          </cell>
          <cell r="AB707" t="str">
            <v/>
          </cell>
          <cell r="AC707">
            <v>0</v>
          </cell>
        </row>
        <row r="708">
          <cell r="C708" t="str">
            <v>5-1-1203</v>
          </cell>
          <cell r="D708" t="str">
            <v>5</v>
          </cell>
          <cell r="E708">
            <v>1</v>
          </cell>
          <cell r="G708" t="str">
            <v>1203</v>
          </cell>
          <cell r="K708">
            <v>84.59</v>
          </cell>
          <cell r="L708">
            <v>66.67</v>
          </cell>
          <cell r="U708">
            <v>0</v>
          </cell>
          <cell r="W708">
            <v>0.95</v>
          </cell>
          <cell r="X708">
            <v>0</v>
          </cell>
          <cell r="AB708" t="str">
            <v/>
          </cell>
          <cell r="AC708">
            <v>0</v>
          </cell>
        </row>
        <row r="709">
          <cell r="C709" t="str">
            <v>5-1-1204</v>
          </cell>
          <cell r="D709" t="str">
            <v>5</v>
          </cell>
          <cell r="E709">
            <v>1</v>
          </cell>
          <cell r="G709" t="str">
            <v>1204</v>
          </cell>
          <cell r="K709">
            <v>84.59</v>
          </cell>
          <cell r="L709">
            <v>66.67</v>
          </cell>
          <cell r="U709">
            <v>0</v>
          </cell>
          <cell r="W709">
            <v>0.95</v>
          </cell>
          <cell r="X709">
            <v>0</v>
          </cell>
          <cell r="AB709" t="str">
            <v/>
          </cell>
          <cell r="AC709">
            <v>0</v>
          </cell>
        </row>
        <row r="710">
          <cell r="C710" t="str">
            <v>5-1-1205</v>
          </cell>
          <cell r="D710" t="str">
            <v>5</v>
          </cell>
          <cell r="E710">
            <v>1</v>
          </cell>
          <cell r="G710" t="str">
            <v>1205</v>
          </cell>
          <cell r="K710">
            <v>84.59</v>
          </cell>
          <cell r="L710">
            <v>66.67</v>
          </cell>
          <cell r="U710">
            <v>0</v>
          </cell>
          <cell r="W710">
            <v>0.95</v>
          </cell>
          <cell r="X710">
            <v>0</v>
          </cell>
          <cell r="AB710" t="str">
            <v/>
          </cell>
          <cell r="AC710">
            <v>0</v>
          </cell>
        </row>
        <row r="711">
          <cell r="C711" t="str">
            <v>5-1-1206</v>
          </cell>
          <cell r="D711" t="str">
            <v>5</v>
          </cell>
          <cell r="E711">
            <v>1</v>
          </cell>
          <cell r="G711" t="str">
            <v>1206</v>
          </cell>
          <cell r="K711">
            <v>99.6</v>
          </cell>
          <cell r="L711">
            <v>78.5</v>
          </cell>
          <cell r="U711">
            <v>0</v>
          </cell>
          <cell r="W711" t="str">
            <v>0.95*0.96*0.99</v>
          </cell>
          <cell r="X711">
            <v>0</v>
          </cell>
          <cell r="AB711" t="str">
            <v/>
          </cell>
          <cell r="AC711">
            <v>0</v>
          </cell>
        </row>
        <row r="712">
          <cell r="C712" t="str">
            <v>5-1-1301</v>
          </cell>
          <cell r="D712" t="str">
            <v>5</v>
          </cell>
          <cell r="E712">
            <v>1</v>
          </cell>
          <cell r="G712" t="str">
            <v>1301</v>
          </cell>
          <cell r="K712">
            <v>99.6</v>
          </cell>
          <cell r="L712">
            <v>78.5</v>
          </cell>
          <cell r="U712">
            <v>0</v>
          </cell>
          <cell r="X712">
            <v>0</v>
          </cell>
          <cell r="AB712" t="str">
            <v/>
          </cell>
          <cell r="AC712">
            <v>0</v>
          </cell>
        </row>
        <row r="713">
          <cell r="C713" t="str">
            <v>5-1-1302</v>
          </cell>
          <cell r="D713" t="str">
            <v>5</v>
          </cell>
          <cell r="E713">
            <v>1</v>
          </cell>
          <cell r="G713" t="str">
            <v>1302</v>
          </cell>
          <cell r="K713">
            <v>84.59</v>
          </cell>
          <cell r="L713">
            <v>66.67</v>
          </cell>
          <cell r="U713">
            <v>0</v>
          </cell>
          <cell r="W713">
            <v>0.95</v>
          </cell>
          <cell r="X713">
            <v>0</v>
          </cell>
          <cell r="AB713" t="str">
            <v/>
          </cell>
          <cell r="AC713">
            <v>0</v>
          </cell>
        </row>
        <row r="714">
          <cell r="C714" t="str">
            <v>5-1-1303</v>
          </cell>
          <cell r="D714" t="str">
            <v>5</v>
          </cell>
          <cell r="E714">
            <v>1</v>
          </cell>
          <cell r="G714" t="str">
            <v>1303</v>
          </cell>
          <cell r="K714">
            <v>84.59</v>
          </cell>
          <cell r="L714">
            <v>66.67</v>
          </cell>
          <cell r="U714">
            <v>0</v>
          </cell>
          <cell r="W714">
            <v>0.95</v>
          </cell>
          <cell r="X714">
            <v>0</v>
          </cell>
          <cell r="AB714" t="str">
            <v/>
          </cell>
          <cell r="AC714">
            <v>0</v>
          </cell>
        </row>
        <row r="715">
          <cell r="C715" t="str">
            <v>5-1-1304</v>
          </cell>
          <cell r="D715" t="str">
            <v>5</v>
          </cell>
          <cell r="E715">
            <v>1</v>
          </cell>
          <cell r="G715" t="str">
            <v>1304</v>
          </cell>
          <cell r="K715">
            <v>84.59</v>
          </cell>
          <cell r="L715">
            <v>66.67</v>
          </cell>
          <cell r="U715">
            <v>0</v>
          </cell>
          <cell r="W715">
            <v>0.95</v>
          </cell>
          <cell r="X715">
            <v>0</v>
          </cell>
          <cell r="AB715" t="str">
            <v/>
          </cell>
          <cell r="AC715">
            <v>0</v>
          </cell>
        </row>
        <row r="716">
          <cell r="C716" t="str">
            <v>5-1-1305</v>
          </cell>
          <cell r="D716" t="str">
            <v>5</v>
          </cell>
          <cell r="E716">
            <v>1</v>
          </cell>
          <cell r="G716" t="str">
            <v>1305</v>
          </cell>
          <cell r="K716">
            <v>84.59</v>
          </cell>
          <cell r="L716">
            <v>66.67</v>
          </cell>
          <cell r="U716">
            <v>0</v>
          </cell>
          <cell r="X716">
            <v>0</v>
          </cell>
          <cell r="AB716" t="str">
            <v/>
          </cell>
          <cell r="AC716">
            <v>0</v>
          </cell>
        </row>
        <row r="717">
          <cell r="C717" t="str">
            <v>5-1-1306</v>
          </cell>
          <cell r="D717" t="str">
            <v>5</v>
          </cell>
          <cell r="E717">
            <v>1</v>
          </cell>
          <cell r="G717" t="str">
            <v>1306</v>
          </cell>
          <cell r="K717">
            <v>99.6</v>
          </cell>
          <cell r="L717">
            <v>78.5</v>
          </cell>
          <cell r="U717">
            <v>0</v>
          </cell>
          <cell r="X717">
            <v>0</v>
          </cell>
          <cell r="AB717" t="str">
            <v/>
          </cell>
          <cell r="AC717">
            <v>0</v>
          </cell>
        </row>
        <row r="718">
          <cell r="C718" t="str">
            <v>5-1-1401</v>
          </cell>
          <cell r="D718" t="str">
            <v>5</v>
          </cell>
          <cell r="E718">
            <v>1</v>
          </cell>
          <cell r="G718" t="str">
            <v>1401</v>
          </cell>
          <cell r="K718">
            <v>99.6</v>
          </cell>
          <cell r="L718">
            <v>78.5</v>
          </cell>
          <cell r="U718">
            <v>0</v>
          </cell>
          <cell r="X718">
            <v>0</v>
          </cell>
          <cell r="AB718" t="str">
            <v/>
          </cell>
          <cell r="AC718">
            <v>0</v>
          </cell>
        </row>
        <row r="719">
          <cell r="C719" t="str">
            <v>5-1-1402</v>
          </cell>
          <cell r="D719" t="str">
            <v>5</v>
          </cell>
          <cell r="E719">
            <v>1</v>
          </cell>
          <cell r="G719" t="str">
            <v>1402</v>
          </cell>
          <cell r="K719">
            <v>84.59</v>
          </cell>
          <cell r="L719">
            <v>66.67</v>
          </cell>
          <cell r="U719">
            <v>0</v>
          </cell>
          <cell r="X719">
            <v>0</v>
          </cell>
          <cell r="AB719" t="str">
            <v/>
          </cell>
          <cell r="AC719">
            <v>0</v>
          </cell>
        </row>
        <row r="720">
          <cell r="C720" t="str">
            <v>5-1-1403</v>
          </cell>
          <cell r="D720" t="str">
            <v>5</v>
          </cell>
          <cell r="E720">
            <v>1</v>
          </cell>
          <cell r="G720" t="str">
            <v>1403</v>
          </cell>
          <cell r="K720">
            <v>84.59</v>
          </cell>
          <cell r="L720">
            <v>66.67</v>
          </cell>
          <cell r="U720">
            <v>0</v>
          </cell>
          <cell r="X720">
            <v>0</v>
          </cell>
          <cell r="AB720" t="str">
            <v/>
          </cell>
          <cell r="AC720">
            <v>0</v>
          </cell>
        </row>
        <row r="721">
          <cell r="C721" t="str">
            <v>5-1-1404</v>
          </cell>
          <cell r="D721" t="str">
            <v>5</v>
          </cell>
          <cell r="E721">
            <v>1</v>
          </cell>
          <cell r="G721" t="str">
            <v>1404</v>
          </cell>
          <cell r="K721">
            <v>84.59</v>
          </cell>
          <cell r="L721">
            <v>66.67</v>
          </cell>
          <cell r="U721">
            <v>0</v>
          </cell>
          <cell r="W721" t="str">
            <v>0.95*0.97</v>
          </cell>
          <cell r="X721">
            <v>0</v>
          </cell>
          <cell r="AB721" t="str">
            <v/>
          </cell>
          <cell r="AC721">
            <v>0</v>
          </cell>
        </row>
        <row r="722">
          <cell r="C722" t="str">
            <v>5-1-1405</v>
          </cell>
          <cell r="D722" t="str">
            <v>5</v>
          </cell>
          <cell r="E722">
            <v>1</v>
          </cell>
          <cell r="G722" t="str">
            <v>1405</v>
          </cell>
          <cell r="K722">
            <v>84.59</v>
          </cell>
          <cell r="L722">
            <v>66.67</v>
          </cell>
          <cell r="U722">
            <v>0</v>
          </cell>
          <cell r="W722">
            <v>0.95</v>
          </cell>
          <cell r="X722">
            <v>0</v>
          </cell>
          <cell r="AB722" t="str">
            <v/>
          </cell>
          <cell r="AC722">
            <v>0</v>
          </cell>
        </row>
        <row r="723">
          <cell r="C723" t="str">
            <v>5-1-1406</v>
          </cell>
          <cell r="D723" t="str">
            <v>5</v>
          </cell>
          <cell r="E723">
            <v>1</v>
          </cell>
          <cell r="G723" t="str">
            <v>1406</v>
          </cell>
          <cell r="K723">
            <v>99.6</v>
          </cell>
          <cell r="L723">
            <v>78.5</v>
          </cell>
          <cell r="U723">
            <v>0</v>
          </cell>
          <cell r="X723">
            <v>0</v>
          </cell>
          <cell r="AB723" t="str">
            <v/>
          </cell>
          <cell r="AC723">
            <v>0</v>
          </cell>
        </row>
        <row r="724">
          <cell r="C724" t="str">
            <v>5-1-1501</v>
          </cell>
          <cell r="D724" t="str">
            <v>5</v>
          </cell>
          <cell r="E724">
            <v>1</v>
          </cell>
          <cell r="G724" t="str">
            <v>1501</v>
          </cell>
          <cell r="K724">
            <v>99.6</v>
          </cell>
          <cell r="L724">
            <v>78.5</v>
          </cell>
          <cell r="U724">
            <v>0</v>
          </cell>
          <cell r="X724">
            <v>0</v>
          </cell>
          <cell r="AB724" t="str">
            <v/>
          </cell>
          <cell r="AC724">
            <v>0</v>
          </cell>
        </row>
        <row r="725">
          <cell r="C725" t="str">
            <v>5-1-1502</v>
          </cell>
          <cell r="D725" t="str">
            <v>5</v>
          </cell>
          <cell r="E725">
            <v>1</v>
          </cell>
          <cell r="G725" t="str">
            <v>1502</v>
          </cell>
          <cell r="K725">
            <v>84.59</v>
          </cell>
          <cell r="L725">
            <v>66.67</v>
          </cell>
          <cell r="U725">
            <v>0</v>
          </cell>
          <cell r="X725">
            <v>0</v>
          </cell>
          <cell r="AB725" t="str">
            <v/>
          </cell>
          <cell r="AC725">
            <v>0</v>
          </cell>
        </row>
        <row r="726">
          <cell r="C726" t="str">
            <v>5-1-1503</v>
          </cell>
          <cell r="D726" t="str">
            <v>5</v>
          </cell>
          <cell r="E726">
            <v>1</v>
          </cell>
          <cell r="G726" t="str">
            <v>1503</v>
          </cell>
          <cell r="K726">
            <v>84.59</v>
          </cell>
          <cell r="L726">
            <v>66.67</v>
          </cell>
          <cell r="U726">
            <v>0</v>
          </cell>
          <cell r="W726">
            <v>0.95</v>
          </cell>
          <cell r="X726">
            <v>0</v>
          </cell>
          <cell r="AB726" t="str">
            <v/>
          </cell>
          <cell r="AC726">
            <v>0</v>
          </cell>
        </row>
        <row r="727">
          <cell r="C727" t="str">
            <v>5-1-1504</v>
          </cell>
          <cell r="D727" t="str">
            <v>5</v>
          </cell>
          <cell r="E727">
            <v>1</v>
          </cell>
          <cell r="G727" t="str">
            <v>1504</v>
          </cell>
          <cell r="K727">
            <v>84.59</v>
          </cell>
          <cell r="L727">
            <v>66.67</v>
          </cell>
          <cell r="U727">
            <v>0</v>
          </cell>
          <cell r="W727" t="str">
            <v>0.95*0.97</v>
          </cell>
          <cell r="X727">
            <v>0</v>
          </cell>
          <cell r="AB727" t="str">
            <v/>
          </cell>
          <cell r="AC727">
            <v>0</v>
          </cell>
        </row>
        <row r="728">
          <cell r="C728" t="str">
            <v>5-1-1505</v>
          </cell>
          <cell r="D728" t="str">
            <v>5</v>
          </cell>
          <cell r="E728">
            <v>1</v>
          </cell>
          <cell r="G728" t="str">
            <v>1505</v>
          </cell>
          <cell r="K728">
            <v>84.59</v>
          </cell>
          <cell r="L728">
            <v>66.67</v>
          </cell>
          <cell r="U728">
            <v>0</v>
          </cell>
          <cell r="W728">
            <v>0.95</v>
          </cell>
          <cell r="X728">
            <v>0</v>
          </cell>
          <cell r="AB728" t="str">
            <v/>
          </cell>
          <cell r="AC728">
            <v>0</v>
          </cell>
        </row>
        <row r="729">
          <cell r="C729" t="str">
            <v>5-1-1506</v>
          </cell>
          <cell r="D729" t="str">
            <v>5</v>
          </cell>
          <cell r="E729">
            <v>1</v>
          </cell>
          <cell r="G729" t="str">
            <v>1506</v>
          </cell>
          <cell r="K729">
            <v>99.6</v>
          </cell>
          <cell r="L729">
            <v>78.5</v>
          </cell>
          <cell r="U729">
            <v>0</v>
          </cell>
          <cell r="X729">
            <v>0</v>
          </cell>
          <cell r="AB729" t="str">
            <v/>
          </cell>
          <cell r="AC729">
            <v>0</v>
          </cell>
        </row>
        <row r="730">
          <cell r="C730" t="str">
            <v>5-1-1601</v>
          </cell>
          <cell r="D730" t="str">
            <v>5</v>
          </cell>
          <cell r="E730">
            <v>1</v>
          </cell>
          <cell r="G730" t="str">
            <v>1601</v>
          </cell>
          <cell r="H730" t="str">
            <v>品业</v>
          </cell>
          <cell r="I730" t="str">
            <v>杨天强</v>
          </cell>
          <cell r="J730" t="str">
            <v>已认购</v>
          </cell>
          <cell r="K730">
            <v>99.6</v>
          </cell>
          <cell r="L730">
            <v>78.5</v>
          </cell>
          <cell r="O730" t="str">
            <v>肖鸿天；李清君</v>
          </cell>
          <cell r="Q730" t="str">
            <v>19396889262；18924808976</v>
          </cell>
          <cell r="R730" t="str">
            <v>广东省广州市花都区花东镇石甬村委会龙庄二巷16号</v>
          </cell>
          <cell r="S730" t="str">
            <v>中介-玉阁</v>
          </cell>
          <cell r="T730">
            <v>45179</v>
          </cell>
          <cell r="U730">
            <v>0</v>
          </cell>
          <cell r="W730">
            <v>0.95</v>
          </cell>
          <cell r="X730">
            <v>-704490</v>
          </cell>
          <cell r="AB730" t="str">
            <v/>
          </cell>
          <cell r="AC730">
            <v>7073.19277108434</v>
          </cell>
          <cell r="AD730">
            <v>704490</v>
          </cell>
        </row>
        <row r="731">
          <cell r="C731" t="str">
            <v>5-1-1602</v>
          </cell>
          <cell r="D731" t="str">
            <v>5</v>
          </cell>
          <cell r="E731">
            <v>1</v>
          </cell>
          <cell r="G731" t="str">
            <v>1602</v>
          </cell>
          <cell r="K731">
            <v>84.59</v>
          </cell>
          <cell r="L731">
            <v>66.67</v>
          </cell>
          <cell r="U731">
            <v>0</v>
          </cell>
          <cell r="W731">
            <v>0.95</v>
          </cell>
          <cell r="X731">
            <v>0</v>
          </cell>
          <cell r="AB731" t="str">
            <v/>
          </cell>
          <cell r="AC731">
            <v>0</v>
          </cell>
        </row>
        <row r="732">
          <cell r="C732" t="str">
            <v>5-1-1603</v>
          </cell>
          <cell r="D732" t="str">
            <v>5</v>
          </cell>
          <cell r="E732">
            <v>1</v>
          </cell>
          <cell r="G732" t="str">
            <v>1603</v>
          </cell>
          <cell r="K732">
            <v>84.59</v>
          </cell>
          <cell r="L732">
            <v>66.67</v>
          </cell>
          <cell r="U732">
            <v>0</v>
          </cell>
          <cell r="W732" t="str">
            <v>0.95*0.87-9917</v>
          </cell>
          <cell r="X732">
            <v>0</v>
          </cell>
          <cell r="AB732" t="str">
            <v/>
          </cell>
          <cell r="AC732">
            <v>0</v>
          </cell>
        </row>
        <row r="733">
          <cell r="C733" t="str">
            <v>5-1-1604</v>
          </cell>
          <cell r="D733" t="str">
            <v>5</v>
          </cell>
          <cell r="E733">
            <v>1</v>
          </cell>
          <cell r="G733" t="str">
            <v>1604</v>
          </cell>
          <cell r="K733">
            <v>84.59</v>
          </cell>
          <cell r="L733">
            <v>66.67</v>
          </cell>
          <cell r="U733">
            <v>0</v>
          </cell>
          <cell r="X733">
            <v>0</v>
          </cell>
          <cell r="AB733" t="str">
            <v/>
          </cell>
          <cell r="AC733">
            <v>0</v>
          </cell>
        </row>
        <row r="734">
          <cell r="C734" t="str">
            <v>5-1-1605</v>
          </cell>
          <cell r="D734" t="str">
            <v>5</v>
          </cell>
          <cell r="E734">
            <v>1</v>
          </cell>
          <cell r="G734" t="str">
            <v>1605</v>
          </cell>
          <cell r="K734">
            <v>84.59</v>
          </cell>
          <cell r="L734">
            <v>66.67</v>
          </cell>
          <cell r="U734">
            <v>0</v>
          </cell>
          <cell r="W734" t="str">
            <v>0.95*0.87-10655</v>
          </cell>
          <cell r="X734">
            <v>0</v>
          </cell>
          <cell r="AB734" t="str">
            <v/>
          </cell>
          <cell r="AC734">
            <v>0</v>
          </cell>
        </row>
        <row r="735">
          <cell r="C735" t="str">
            <v>5-1-1606</v>
          </cell>
          <cell r="D735" t="str">
            <v>5</v>
          </cell>
          <cell r="E735">
            <v>1</v>
          </cell>
          <cell r="G735" t="str">
            <v>1606</v>
          </cell>
          <cell r="K735">
            <v>99.6</v>
          </cell>
          <cell r="L735">
            <v>78.5</v>
          </cell>
          <cell r="U735">
            <v>0</v>
          </cell>
          <cell r="W735" t="str">
            <v>0.95*0.87-10655</v>
          </cell>
          <cell r="X735">
            <v>0</v>
          </cell>
          <cell r="AB735" t="str">
            <v/>
          </cell>
          <cell r="AC735">
            <v>0</v>
          </cell>
        </row>
        <row r="736">
          <cell r="C736" t="str">
            <v>5-1-1701</v>
          </cell>
          <cell r="D736" t="str">
            <v>5</v>
          </cell>
          <cell r="E736">
            <v>1</v>
          </cell>
          <cell r="G736" t="str">
            <v>1701</v>
          </cell>
          <cell r="K736">
            <v>99.6</v>
          </cell>
          <cell r="L736">
            <v>78.5</v>
          </cell>
          <cell r="U736">
            <v>0</v>
          </cell>
          <cell r="W736">
            <v>0.95</v>
          </cell>
          <cell r="X736">
            <v>0</v>
          </cell>
          <cell r="AB736" t="str">
            <v/>
          </cell>
          <cell r="AC736">
            <v>0</v>
          </cell>
        </row>
        <row r="737">
          <cell r="C737" t="str">
            <v>5-1-1702</v>
          </cell>
          <cell r="D737" t="str">
            <v>5</v>
          </cell>
          <cell r="E737">
            <v>1</v>
          </cell>
          <cell r="G737" t="str">
            <v>1702</v>
          </cell>
          <cell r="K737">
            <v>84.59</v>
          </cell>
          <cell r="L737">
            <v>66.67</v>
          </cell>
          <cell r="U737">
            <v>0</v>
          </cell>
          <cell r="W737" t="str">
            <v>0.95*0.96*0.99</v>
          </cell>
          <cell r="X737">
            <v>0</v>
          </cell>
          <cell r="AB737" t="str">
            <v/>
          </cell>
          <cell r="AC737">
            <v>0</v>
          </cell>
        </row>
        <row r="738">
          <cell r="C738" t="str">
            <v>5-1-1703</v>
          </cell>
          <cell r="D738" t="str">
            <v>5</v>
          </cell>
          <cell r="E738">
            <v>1</v>
          </cell>
          <cell r="G738" t="str">
            <v>1703</v>
          </cell>
          <cell r="K738">
            <v>84.59</v>
          </cell>
          <cell r="L738">
            <v>66.67</v>
          </cell>
          <cell r="U738">
            <v>0</v>
          </cell>
          <cell r="W738">
            <v>0.95</v>
          </cell>
          <cell r="X738">
            <v>0</v>
          </cell>
          <cell r="AB738" t="str">
            <v/>
          </cell>
          <cell r="AC738">
            <v>0</v>
          </cell>
        </row>
        <row r="739">
          <cell r="C739" t="str">
            <v>5-1-1704</v>
          </cell>
          <cell r="D739" t="str">
            <v>5</v>
          </cell>
          <cell r="E739">
            <v>1</v>
          </cell>
          <cell r="G739" t="str">
            <v>1704</v>
          </cell>
          <cell r="K739">
            <v>84.59</v>
          </cell>
          <cell r="L739">
            <v>66.67</v>
          </cell>
          <cell r="U739">
            <v>0</v>
          </cell>
          <cell r="W739">
            <v>0.95</v>
          </cell>
          <cell r="X739">
            <v>0</v>
          </cell>
          <cell r="AB739" t="str">
            <v/>
          </cell>
          <cell r="AC739">
            <v>0</v>
          </cell>
        </row>
        <row r="740">
          <cell r="C740" t="str">
            <v>5-1-1705</v>
          </cell>
          <cell r="D740" t="str">
            <v>5</v>
          </cell>
          <cell r="E740">
            <v>1</v>
          </cell>
          <cell r="G740" t="str">
            <v>1705</v>
          </cell>
          <cell r="K740">
            <v>84.59</v>
          </cell>
          <cell r="L740">
            <v>66.67</v>
          </cell>
          <cell r="U740">
            <v>0</v>
          </cell>
          <cell r="W740">
            <v>0.95</v>
          </cell>
          <cell r="X740">
            <v>0</v>
          </cell>
          <cell r="AB740" t="str">
            <v/>
          </cell>
          <cell r="AC740">
            <v>0</v>
          </cell>
        </row>
        <row r="741">
          <cell r="C741" t="str">
            <v>5-1-1706</v>
          </cell>
          <cell r="D741" t="str">
            <v>5</v>
          </cell>
          <cell r="E741">
            <v>1</v>
          </cell>
          <cell r="G741" t="str">
            <v>1706</v>
          </cell>
          <cell r="K741">
            <v>99.6</v>
          </cell>
          <cell r="L741">
            <v>78.5</v>
          </cell>
          <cell r="U741">
            <v>0</v>
          </cell>
          <cell r="X741">
            <v>0</v>
          </cell>
          <cell r="AB741" t="str">
            <v/>
          </cell>
          <cell r="AC741">
            <v>0</v>
          </cell>
        </row>
        <row r="742">
          <cell r="C742" t="str">
            <v>5-1-1801</v>
          </cell>
          <cell r="D742" t="str">
            <v>5</v>
          </cell>
          <cell r="E742">
            <v>1</v>
          </cell>
          <cell r="G742" t="str">
            <v>1801</v>
          </cell>
          <cell r="H742" t="str">
            <v>品业</v>
          </cell>
          <cell r="I742" t="str">
            <v>杨天强</v>
          </cell>
          <cell r="J742" t="str">
            <v>已认购</v>
          </cell>
          <cell r="K742">
            <v>99.6</v>
          </cell>
          <cell r="L742">
            <v>78.5</v>
          </cell>
          <cell r="O742" t="str">
            <v>张吉英、柯丽青</v>
          </cell>
          <cell r="P742" t="str">
            <v>420222198501276413、420222198901116427</v>
          </cell>
          <cell r="Q742">
            <v>13725220363</v>
          </cell>
          <cell r="R742" t="str">
            <v>广东省广州市花都区花东镇象山村金田工业区永溪路1号</v>
          </cell>
          <cell r="S742" t="str">
            <v>中介-玉阁</v>
          </cell>
          <cell r="T742">
            <v>45171</v>
          </cell>
          <cell r="U742">
            <v>0</v>
          </cell>
          <cell r="X742">
            <v>-815830</v>
          </cell>
          <cell r="AB742" t="str">
            <v/>
          </cell>
          <cell r="AC742">
            <v>8191.06425702811</v>
          </cell>
          <cell r="AD742">
            <v>815830</v>
          </cell>
        </row>
        <row r="743">
          <cell r="C743" t="str">
            <v>5-1-1802</v>
          </cell>
          <cell r="D743" t="str">
            <v>5</v>
          </cell>
          <cell r="E743">
            <v>1</v>
          </cell>
          <cell r="G743" t="str">
            <v>1802</v>
          </cell>
          <cell r="H743" t="str">
            <v>品业</v>
          </cell>
          <cell r="I743" t="str">
            <v>范丽娟</v>
          </cell>
          <cell r="J743" t="str">
            <v>已认购</v>
          </cell>
          <cell r="K743">
            <v>84.59</v>
          </cell>
          <cell r="L743">
            <v>66.67</v>
          </cell>
          <cell r="O743" t="str">
            <v>陈娴</v>
          </cell>
          <cell r="P743" t="str">
            <v>320825197403064322</v>
          </cell>
          <cell r="Q743">
            <v>13530393603</v>
          </cell>
          <cell r="R743" t="str">
            <v>广东省广州市花都区新雅街道朗悦君庭C4楼</v>
          </cell>
          <cell r="S743" t="str">
            <v>中介-华江</v>
          </cell>
          <cell r="T743">
            <v>45167</v>
          </cell>
          <cell r="U743">
            <v>0</v>
          </cell>
          <cell r="W743">
            <v>0.95</v>
          </cell>
          <cell r="X743">
            <v>-730941</v>
          </cell>
          <cell r="AB743" t="str">
            <v/>
          </cell>
          <cell r="AC743">
            <v>8640.98593214328</v>
          </cell>
          <cell r="AD743">
            <v>730941</v>
          </cell>
        </row>
        <row r="744">
          <cell r="C744" t="str">
            <v>5-1-1803</v>
          </cell>
          <cell r="D744" t="str">
            <v>5</v>
          </cell>
          <cell r="E744">
            <v>1</v>
          </cell>
          <cell r="G744" t="str">
            <v>1803</v>
          </cell>
          <cell r="K744">
            <v>84.59</v>
          </cell>
          <cell r="L744">
            <v>66.67</v>
          </cell>
          <cell r="U744">
            <v>0</v>
          </cell>
          <cell r="W744">
            <v>0.95</v>
          </cell>
          <cell r="X744">
            <v>0</v>
          </cell>
          <cell r="AB744" t="str">
            <v/>
          </cell>
          <cell r="AC744">
            <v>0</v>
          </cell>
        </row>
        <row r="745">
          <cell r="C745" t="str">
            <v>5-1-1804</v>
          </cell>
          <cell r="D745" t="str">
            <v>5</v>
          </cell>
          <cell r="E745">
            <v>1</v>
          </cell>
          <cell r="G745" t="str">
            <v>1804</v>
          </cell>
          <cell r="K745">
            <v>84.59</v>
          </cell>
          <cell r="L745">
            <v>66.67</v>
          </cell>
          <cell r="U745">
            <v>0</v>
          </cell>
          <cell r="W745">
            <v>0.95</v>
          </cell>
          <cell r="X745">
            <v>0</v>
          </cell>
          <cell r="AB745" t="str">
            <v/>
          </cell>
          <cell r="AC745">
            <v>0</v>
          </cell>
        </row>
        <row r="746">
          <cell r="C746" t="str">
            <v>5-1-1805</v>
          </cell>
          <cell r="D746" t="str">
            <v>5</v>
          </cell>
          <cell r="E746">
            <v>1</v>
          </cell>
          <cell r="G746" t="str">
            <v>1805</v>
          </cell>
          <cell r="K746">
            <v>84.59</v>
          </cell>
          <cell r="L746">
            <v>66.67</v>
          </cell>
          <cell r="U746">
            <v>0</v>
          </cell>
          <cell r="W746">
            <v>0.95</v>
          </cell>
          <cell r="X746">
            <v>0</v>
          </cell>
          <cell r="AB746" t="str">
            <v/>
          </cell>
          <cell r="AC746">
            <v>0</v>
          </cell>
        </row>
        <row r="747">
          <cell r="C747" t="str">
            <v>5-1-1806</v>
          </cell>
          <cell r="D747" t="str">
            <v>5</v>
          </cell>
          <cell r="E747">
            <v>1</v>
          </cell>
          <cell r="G747" t="str">
            <v>1806</v>
          </cell>
          <cell r="K747">
            <v>99.6</v>
          </cell>
          <cell r="L747">
            <v>78.5</v>
          </cell>
          <cell r="U747">
            <v>0</v>
          </cell>
          <cell r="W747" t="str">
            <v>0.95*0.97</v>
          </cell>
          <cell r="X747">
            <v>0</v>
          </cell>
          <cell r="AB747" t="str">
            <v/>
          </cell>
          <cell r="AC747">
            <v>0</v>
          </cell>
        </row>
        <row r="748">
          <cell r="C748" t="str">
            <v>5-1-1901</v>
          </cell>
          <cell r="D748" t="str">
            <v>5</v>
          </cell>
          <cell r="E748">
            <v>1</v>
          </cell>
          <cell r="G748" t="str">
            <v>1901</v>
          </cell>
          <cell r="K748">
            <v>99.6</v>
          </cell>
          <cell r="L748">
            <v>78.5</v>
          </cell>
          <cell r="U748">
            <v>0</v>
          </cell>
          <cell r="W748">
            <v>0.95</v>
          </cell>
          <cell r="X748">
            <v>0</v>
          </cell>
          <cell r="AB748" t="str">
            <v/>
          </cell>
          <cell r="AC748">
            <v>0</v>
          </cell>
        </row>
        <row r="749">
          <cell r="C749" t="str">
            <v>5-1-1902</v>
          </cell>
          <cell r="D749" t="str">
            <v>5</v>
          </cell>
          <cell r="E749">
            <v>1</v>
          </cell>
          <cell r="G749" t="str">
            <v>1902</v>
          </cell>
          <cell r="K749">
            <v>84.59</v>
          </cell>
          <cell r="L749">
            <v>66.67</v>
          </cell>
          <cell r="U749">
            <v>0</v>
          </cell>
          <cell r="X749">
            <v>0</v>
          </cell>
          <cell r="AB749" t="str">
            <v/>
          </cell>
          <cell r="AC749">
            <v>0</v>
          </cell>
        </row>
        <row r="750">
          <cell r="C750" t="str">
            <v>5-1-1903</v>
          </cell>
          <cell r="D750" t="str">
            <v>5</v>
          </cell>
          <cell r="E750">
            <v>1</v>
          </cell>
          <cell r="G750" t="str">
            <v>1903</v>
          </cell>
          <cell r="K750">
            <v>84.59</v>
          </cell>
          <cell r="L750">
            <v>66.67</v>
          </cell>
          <cell r="U750">
            <v>0</v>
          </cell>
          <cell r="W750">
            <v>0.95</v>
          </cell>
          <cell r="X750">
            <v>0</v>
          </cell>
          <cell r="AB750" t="str">
            <v/>
          </cell>
          <cell r="AC750">
            <v>0</v>
          </cell>
        </row>
        <row r="751">
          <cell r="C751" t="str">
            <v>5-1-1904</v>
          </cell>
          <cell r="D751" t="str">
            <v>5</v>
          </cell>
          <cell r="E751">
            <v>1</v>
          </cell>
          <cell r="G751" t="str">
            <v>1904</v>
          </cell>
          <cell r="K751">
            <v>84.59</v>
          </cell>
          <cell r="L751">
            <v>66.67</v>
          </cell>
          <cell r="U751">
            <v>0</v>
          </cell>
          <cell r="W751">
            <v>0.95</v>
          </cell>
          <cell r="X751">
            <v>0</v>
          </cell>
          <cell r="AB751" t="str">
            <v/>
          </cell>
          <cell r="AC751">
            <v>0</v>
          </cell>
        </row>
        <row r="752">
          <cell r="C752" t="str">
            <v>5-1-1905</v>
          </cell>
          <cell r="D752" t="str">
            <v>5</v>
          </cell>
          <cell r="E752">
            <v>1</v>
          </cell>
          <cell r="G752" t="str">
            <v>1905</v>
          </cell>
          <cell r="K752">
            <v>84.59</v>
          </cell>
          <cell r="L752">
            <v>66.67</v>
          </cell>
          <cell r="U752">
            <v>0</v>
          </cell>
          <cell r="X752">
            <v>0</v>
          </cell>
          <cell r="AB752" t="str">
            <v/>
          </cell>
          <cell r="AC752">
            <v>0</v>
          </cell>
        </row>
        <row r="753">
          <cell r="C753" t="str">
            <v>5-1-1906</v>
          </cell>
          <cell r="D753" t="str">
            <v>5</v>
          </cell>
          <cell r="E753">
            <v>1</v>
          </cell>
          <cell r="G753" t="str">
            <v>1906</v>
          </cell>
          <cell r="K753">
            <v>99.6</v>
          </cell>
          <cell r="L753">
            <v>78.5</v>
          </cell>
          <cell r="U753">
            <v>0</v>
          </cell>
          <cell r="X753">
            <v>0</v>
          </cell>
          <cell r="AB753" t="str">
            <v/>
          </cell>
          <cell r="AC753">
            <v>0</v>
          </cell>
        </row>
        <row r="754">
          <cell r="C754" t="str">
            <v>5-1-2001</v>
          </cell>
          <cell r="D754" t="str">
            <v>5</v>
          </cell>
          <cell r="E754">
            <v>1</v>
          </cell>
          <cell r="G754" t="str">
            <v>2001</v>
          </cell>
          <cell r="K754">
            <v>99.6</v>
          </cell>
          <cell r="L754">
            <v>78.5</v>
          </cell>
          <cell r="U754">
            <v>0</v>
          </cell>
          <cell r="X754">
            <v>0</v>
          </cell>
          <cell r="AB754" t="str">
            <v/>
          </cell>
          <cell r="AC754">
            <v>0</v>
          </cell>
        </row>
        <row r="755">
          <cell r="C755" t="str">
            <v>5-1-2002</v>
          </cell>
          <cell r="D755" t="str">
            <v>5</v>
          </cell>
          <cell r="E755">
            <v>1</v>
          </cell>
          <cell r="G755" t="str">
            <v>2002</v>
          </cell>
          <cell r="K755">
            <v>84.59</v>
          </cell>
          <cell r="L755">
            <v>66.67</v>
          </cell>
          <cell r="U755">
            <v>0</v>
          </cell>
          <cell r="W755">
            <v>0.95</v>
          </cell>
          <cell r="X755">
            <v>0</v>
          </cell>
          <cell r="AB755" t="str">
            <v/>
          </cell>
          <cell r="AC755">
            <v>0</v>
          </cell>
        </row>
        <row r="756">
          <cell r="C756" t="str">
            <v>5-1-2003</v>
          </cell>
          <cell r="D756" t="str">
            <v>5</v>
          </cell>
          <cell r="E756">
            <v>1</v>
          </cell>
          <cell r="G756" t="str">
            <v>2003</v>
          </cell>
          <cell r="K756">
            <v>84.59</v>
          </cell>
          <cell r="L756">
            <v>66.67</v>
          </cell>
          <cell r="U756">
            <v>0</v>
          </cell>
          <cell r="W756">
            <v>0.95</v>
          </cell>
          <cell r="X756">
            <v>0</v>
          </cell>
          <cell r="AB756" t="str">
            <v/>
          </cell>
          <cell r="AC756">
            <v>0</v>
          </cell>
        </row>
        <row r="757">
          <cell r="C757" t="str">
            <v>5-1-2004</v>
          </cell>
          <cell r="D757" t="str">
            <v>5</v>
          </cell>
          <cell r="E757">
            <v>1</v>
          </cell>
          <cell r="G757" t="str">
            <v>2004</v>
          </cell>
          <cell r="K757">
            <v>84.59</v>
          </cell>
          <cell r="L757">
            <v>66.67</v>
          </cell>
          <cell r="U757">
            <v>0</v>
          </cell>
          <cell r="W757">
            <v>0.95</v>
          </cell>
          <cell r="X757">
            <v>0</v>
          </cell>
          <cell r="AB757" t="str">
            <v/>
          </cell>
          <cell r="AC757">
            <v>0</v>
          </cell>
        </row>
        <row r="758">
          <cell r="C758" t="str">
            <v>5-1-2005</v>
          </cell>
          <cell r="D758" t="str">
            <v>5</v>
          </cell>
          <cell r="E758">
            <v>1</v>
          </cell>
          <cell r="G758" t="str">
            <v>2005</v>
          </cell>
          <cell r="K758">
            <v>84.59</v>
          </cell>
          <cell r="L758">
            <v>66.67</v>
          </cell>
          <cell r="U758">
            <v>0</v>
          </cell>
          <cell r="X758">
            <v>0</v>
          </cell>
          <cell r="AB758" t="str">
            <v/>
          </cell>
          <cell r="AC758">
            <v>0</v>
          </cell>
        </row>
        <row r="759">
          <cell r="C759" t="str">
            <v>5-1-2006</v>
          </cell>
          <cell r="D759" t="str">
            <v>5</v>
          </cell>
          <cell r="E759">
            <v>1</v>
          </cell>
          <cell r="G759" t="str">
            <v>2006</v>
          </cell>
          <cell r="K759">
            <v>99.6</v>
          </cell>
          <cell r="L759">
            <v>78.5</v>
          </cell>
          <cell r="U759">
            <v>0</v>
          </cell>
          <cell r="X759">
            <v>0</v>
          </cell>
          <cell r="AB759" t="str">
            <v/>
          </cell>
          <cell r="AC759">
            <v>0</v>
          </cell>
        </row>
        <row r="760">
          <cell r="C760" t="str">
            <v>5-1-2101</v>
          </cell>
          <cell r="D760" t="str">
            <v>5</v>
          </cell>
          <cell r="E760">
            <v>1</v>
          </cell>
          <cell r="G760" t="str">
            <v>2101</v>
          </cell>
          <cell r="H760" t="str">
            <v>品业</v>
          </cell>
          <cell r="I760" t="str">
            <v>范丽娟</v>
          </cell>
          <cell r="J760" t="str">
            <v>已认购</v>
          </cell>
          <cell r="K760">
            <v>99.6</v>
          </cell>
          <cell r="L760">
            <v>78.5</v>
          </cell>
          <cell r="O760" t="str">
            <v>江健豪</v>
          </cell>
          <cell r="P760" t="str">
            <v>440111196910120938</v>
          </cell>
          <cell r="Q760">
            <v>18819412942</v>
          </cell>
          <cell r="R760" t="str">
            <v>广东省广州市白云区水沥东街十巷20号</v>
          </cell>
          <cell r="S760" t="str">
            <v>中介-华江</v>
          </cell>
          <cell r="T760">
            <v>45179</v>
          </cell>
          <cell r="U760">
            <v>0</v>
          </cell>
          <cell r="X760">
            <v>-917839</v>
          </cell>
          <cell r="AB760" t="str">
            <v/>
          </cell>
          <cell r="AC760">
            <v>9215.25100401607</v>
          </cell>
          <cell r="AD760">
            <v>917839</v>
          </cell>
        </row>
        <row r="761">
          <cell r="C761" t="str">
            <v>5-1-2102</v>
          </cell>
          <cell r="D761" t="str">
            <v>5</v>
          </cell>
          <cell r="E761">
            <v>1</v>
          </cell>
          <cell r="G761" t="str">
            <v>2102</v>
          </cell>
          <cell r="K761">
            <v>84.59</v>
          </cell>
          <cell r="L761">
            <v>66.67</v>
          </cell>
          <cell r="U761">
            <v>0</v>
          </cell>
          <cell r="W761" t="str">
            <v>0.95*0.97</v>
          </cell>
          <cell r="X761">
            <v>0</v>
          </cell>
          <cell r="AB761" t="str">
            <v/>
          </cell>
          <cell r="AC761">
            <v>0</v>
          </cell>
        </row>
        <row r="762">
          <cell r="C762" t="str">
            <v>5-1-2103</v>
          </cell>
          <cell r="D762" t="str">
            <v>5</v>
          </cell>
          <cell r="E762">
            <v>1</v>
          </cell>
          <cell r="G762" t="str">
            <v>2103</v>
          </cell>
          <cell r="K762">
            <v>84.59</v>
          </cell>
          <cell r="L762">
            <v>66.67</v>
          </cell>
          <cell r="U762">
            <v>0</v>
          </cell>
          <cell r="W762">
            <v>0.95</v>
          </cell>
          <cell r="X762">
            <v>0</v>
          </cell>
          <cell r="AB762" t="str">
            <v/>
          </cell>
          <cell r="AC762">
            <v>0</v>
          </cell>
        </row>
        <row r="763">
          <cell r="C763" t="str">
            <v>5-1-2104</v>
          </cell>
          <cell r="D763" t="str">
            <v>5</v>
          </cell>
          <cell r="E763">
            <v>1</v>
          </cell>
          <cell r="G763" t="str">
            <v>2104</v>
          </cell>
          <cell r="K763">
            <v>84.59</v>
          </cell>
          <cell r="L763">
            <v>66.67</v>
          </cell>
          <cell r="U763">
            <v>0</v>
          </cell>
          <cell r="W763" t="str">
            <v>0.95*0.97</v>
          </cell>
          <cell r="X763">
            <v>0</v>
          </cell>
          <cell r="AB763" t="str">
            <v/>
          </cell>
          <cell r="AC763">
            <v>0</v>
          </cell>
        </row>
        <row r="764">
          <cell r="C764" t="str">
            <v>5-1-2105</v>
          </cell>
          <cell r="D764" t="str">
            <v>5</v>
          </cell>
          <cell r="E764">
            <v>1</v>
          </cell>
          <cell r="G764" t="str">
            <v>2105</v>
          </cell>
          <cell r="K764">
            <v>84.59</v>
          </cell>
          <cell r="L764">
            <v>66.67</v>
          </cell>
          <cell r="U764">
            <v>0</v>
          </cell>
          <cell r="W764" t="str">
            <v>0.95*0.97</v>
          </cell>
          <cell r="X764">
            <v>0</v>
          </cell>
          <cell r="AB764" t="str">
            <v/>
          </cell>
          <cell r="AC764">
            <v>0</v>
          </cell>
        </row>
        <row r="765">
          <cell r="C765" t="str">
            <v>5-1-2106</v>
          </cell>
          <cell r="D765" t="str">
            <v>5</v>
          </cell>
          <cell r="E765">
            <v>1</v>
          </cell>
          <cell r="G765" t="str">
            <v>2106</v>
          </cell>
          <cell r="K765">
            <v>99.6</v>
          </cell>
          <cell r="L765">
            <v>78.5</v>
          </cell>
          <cell r="U765">
            <v>0</v>
          </cell>
          <cell r="W765">
            <v>0.95</v>
          </cell>
          <cell r="X765">
            <v>0</v>
          </cell>
          <cell r="AB765" t="str">
            <v/>
          </cell>
          <cell r="AC765">
            <v>0</v>
          </cell>
        </row>
        <row r="766">
          <cell r="C766" t="str">
            <v>5-1-2201</v>
          </cell>
          <cell r="D766" t="str">
            <v>5</v>
          </cell>
          <cell r="E766">
            <v>1</v>
          </cell>
          <cell r="G766" t="str">
            <v>2201</v>
          </cell>
          <cell r="K766">
            <v>99.6</v>
          </cell>
          <cell r="L766">
            <v>78.5</v>
          </cell>
          <cell r="U766">
            <v>0</v>
          </cell>
          <cell r="W766" t="str">
            <v>0.95*0.87-5837</v>
          </cell>
          <cell r="X766">
            <v>0</v>
          </cell>
          <cell r="AB766" t="str">
            <v/>
          </cell>
          <cell r="AC766">
            <v>0</v>
          </cell>
        </row>
        <row r="767">
          <cell r="C767" t="str">
            <v>5-1-2202</v>
          </cell>
          <cell r="D767" t="str">
            <v>5</v>
          </cell>
          <cell r="E767">
            <v>1</v>
          </cell>
          <cell r="G767" t="str">
            <v>2202</v>
          </cell>
          <cell r="K767">
            <v>84.59</v>
          </cell>
          <cell r="L767">
            <v>66.67</v>
          </cell>
          <cell r="U767">
            <v>0</v>
          </cell>
          <cell r="W767" t="str">
            <v>0.95*0.96*0.99</v>
          </cell>
          <cell r="X767">
            <v>0</v>
          </cell>
          <cell r="AB767" t="str">
            <v/>
          </cell>
          <cell r="AC767">
            <v>0</v>
          </cell>
        </row>
        <row r="768">
          <cell r="C768" t="str">
            <v>5-1-2203</v>
          </cell>
          <cell r="D768" t="str">
            <v>5</v>
          </cell>
          <cell r="E768">
            <v>1</v>
          </cell>
          <cell r="G768" t="str">
            <v>2203</v>
          </cell>
          <cell r="K768">
            <v>84.59</v>
          </cell>
          <cell r="L768">
            <v>66.67</v>
          </cell>
          <cell r="U768">
            <v>0</v>
          </cell>
          <cell r="W768" t="str">
            <v>0.95*0.87-10655</v>
          </cell>
          <cell r="X768">
            <v>0</v>
          </cell>
          <cell r="AB768" t="str">
            <v/>
          </cell>
          <cell r="AC768">
            <v>0</v>
          </cell>
        </row>
        <row r="769">
          <cell r="C769" t="str">
            <v>5-1-2204</v>
          </cell>
          <cell r="D769" t="str">
            <v>5</v>
          </cell>
          <cell r="E769">
            <v>1</v>
          </cell>
          <cell r="G769" t="str">
            <v>2204</v>
          </cell>
          <cell r="K769">
            <v>84.59</v>
          </cell>
          <cell r="L769">
            <v>66.67</v>
          </cell>
          <cell r="U769">
            <v>0</v>
          </cell>
          <cell r="W769" t="str">
            <v>0.95*0.87-10655</v>
          </cell>
          <cell r="X769">
            <v>0</v>
          </cell>
          <cell r="AB769" t="str">
            <v/>
          </cell>
          <cell r="AC769">
            <v>0</v>
          </cell>
        </row>
        <row r="770">
          <cell r="C770" t="str">
            <v>5-1-2205</v>
          </cell>
          <cell r="D770" t="str">
            <v>5</v>
          </cell>
          <cell r="E770">
            <v>1</v>
          </cell>
          <cell r="G770" t="str">
            <v>2205</v>
          </cell>
          <cell r="K770">
            <v>84.59</v>
          </cell>
          <cell r="L770">
            <v>66.67</v>
          </cell>
          <cell r="U770">
            <v>0</v>
          </cell>
          <cell r="W770">
            <v>0.95</v>
          </cell>
          <cell r="X770">
            <v>0</v>
          </cell>
          <cell r="AB770" t="str">
            <v/>
          </cell>
          <cell r="AC770">
            <v>0</v>
          </cell>
        </row>
        <row r="771">
          <cell r="C771" t="str">
            <v>5-1-2206</v>
          </cell>
          <cell r="D771" t="str">
            <v>5</v>
          </cell>
          <cell r="E771">
            <v>1</v>
          </cell>
          <cell r="G771" t="str">
            <v>2206</v>
          </cell>
          <cell r="K771">
            <v>99.6</v>
          </cell>
          <cell r="L771">
            <v>78.5</v>
          </cell>
          <cell r="U771">
            <v>0</v>
          </cell>
          <cell r="W771">
            <v>0.95</v>
          </cell>
          <cell r="X771">
            <v>0</v>
          </cell>
          <cell r="AB771" t="str">
            <v/>
          </cell>
          <cell r="AC771">
            <v>0</v>
          </cell>
        </row>
        <row r="772">
          <cell r="C772" t="str">
            <v>5-1-301</v>
          </cell>
          <cell r="D772" t="str">
            <v>5</v>
          </cell>
          <cell r="E772">
            <v>1</v>
          </cell>
          <cell r="G772">
            <v>301</v>
          </cell>
          <cell r="H772" t="str">
            <v>品业</v>
          </cell>
          <cell r="I772" t="str">
            <v>范丽娟</v>
          </cell>
          <cell r="K772">
            <v>99.6</v>
          </cell>
          <cell r="L772">
            <v>78.5</v>
          </cell>
          <cell r="O772" t="str">
            <v>陈俊奎</v>
          </cell>
          <cell r="P772" t="str">
            <v>360622197909130013</v>
          </cell>
          <cell r="Q772">
            <v>17728701377</v>
          </cell>
          <cell r="R772" t="str">
            <v>广东省清远市清城区龙塘镇泰华街472号长喜酒庄</v>
          </cell>
          <cell r="S772" t="str">
            <v>中介-兆丰</v>
          </cell>
          <cell r="U772">
            <v>0</v>
          </cell>
          <cell r="W772">
            <v>0.95</v>
          </cell>
          <cell r="X772">
            <v>-855081</v>
          </cell>
          <cell r="AB772" t="str">
            <v/>
          </cell>
          <cell r="AC772">
            <v>8585.15060240964</v>
          </cell>
          <cell r="AD772">
            <v>855081</v>
          </cell>
        </row>
        <row r="773">
          <cell r="C773" t="str">
            <v>5-1-302</v>
          </cell>
          <cell r="D773" t="str">
            <v>5</v>
          </cell>
          <cell r="E773">
            <v>1</v>
          </cell>
          <cell r="G773">
            <v>302</v>
          </cell>
          <cell r="K773">
            <v>84.59</v>
          </cell>
          <cell r="L773">
            <v>66.67</v>
          </cell>
          <cell r="U773">
            <v>0</v>
          </cell>
          <cell r="W773">
            <v>0.95</v>
          </cell>
          <cell r="X773">
            <v>0</v>
          </cell>
          <cell r="AB773" t="str">
            <v/>
          </cell>
          <cell r="AC773">
            <v>0</v>
          </cell>
        </row>
        <row r="774">
          <cell r="C774" t="str">
            <v>5-1-303</v>
          </cell>
          <cell r="D774" t="str">
            <v>5</v>
          </cell>
          <cell r="E774">
            <v>1</v>
          </cell>
          <cell r="G774">
            <v>303</v>
          </cell>
          <cell r="K774">
            <v>84.59</v>
          </cell>
          <cell r="L774">
            <v>66.67</v>
          </cell>
          <cell r="U774">
            <v>0</v>
          </cell>
          <cell r="W774">
            <v>0.95</v>
          </cell>
          <cell r="X774">
            <v>0</v>
          </cell>
          <cell r="AB774" t="str">
            <v/>
          </cell>
          <cell r="AC774">
            <v>0</v>
          </cell>
        </row>
        <row r="775">
          <cell r="C775" t="str">
            <v>5-1-304</v>
          </cell>
          <cell r="D775" t="str">
            <v>5</v>
          </cell>
          <cell r="E775">
            <v>1</v>
          </cell>
          <cell r="G775">
            <v>304</v>
          </cell>
          <cell r="H775" t="str">
            <v>品业</v>
          </cell>
          <cell r="I775" t="str">
            <v>范丽娟</v>
          </cell>
          <cell r="J775" t="str">
            <v>已签约</v>
          </cell>
          <cell r="K775">
            <v>84.59</v>
          </cell>
          <cell r="L775">
            <v>66.67</v>
          </cell>
          <cell r="O775" t="str">
            <v>欧阳勇</v>
          </cell>
          <cell r="P775" t="str">
            <v>44010319790128605X</v>
          </cell>
          <cell r="Q775">
            <v>13694207301</v>
          </cell>
          <cell r="R775" t="str">
            <v>广东省广州市东风西路55号803房</v>
          </cell>
          <cell r="S775" t="str">
            <v>中介-兆丰</v>
          </cell>
          <cell r="T775">
            <v>45151</v>
          </cell>
          <cell r="U775">
            <v>0</v>
          </cell>
          <cell r="W775">
            <v>0.95</v>
          </cell>
          <cell r="X775">
            <v>-501019</v>
          </cell>
          <cell r="AB775">
            <v>45161</v>
          </cell>
          <cell r="AC775">
            <v>5922.91050951649</v>
          </cell>
          <cell r="AD775">
            <v>501019</v>
          </cell>
        </row>
        <row r="776">
          <cell r="C776" t="str">
            <v>5-1-305</v>
          </cell>
          <cell r="D776" t="str">
            <v>5</v>
          </cell>
          <cell r="E776">
            <v>1</v>
          </cell>
          <cell r="G776">
            <v>305</v>
          </cell>
          <cell r="H776" t="str">
            <v>品业</v>
          </cell>
          <cell r="I776" t="str">
            <v>范丽娟</v>
          </cell>
          <cell r="J776" t="str">
            <v>已签约</v>
          </cell>
          <cell r="K776">
            <v>84.59</v>
          </cell>
          <cell r="L776">
            <v>66.67</v>
          </cell>
          <cell r="O776" t="str">
            <v>钟翠兰</v>
          </cell>
          <cell r="P776" t="str">
            <v>44011119820128332X</v>
          </cell>
          <cell r="Q776">
            <v>13433940339</v>
          </cell>
          <cell r="R776" t="str">
            <v>广东省广州市东风西路55号803房</v>
          </cell>
          <cell r="S776" t="str">
            <v>中介-兆丰</v>
          </cell>
          <cell r="T776">
            <v>45151</v>
          </cell>
          <cell r="U776">
            <v>0</v>
          </cell>
          <cell r="W776">
            <v>0.95</v>
          </cell>
          <cell r="X776">
            <v>-500822</v>
          </cell>
          <cell r="AB776">
            <v>45161</v>
          </cell>
          <cell r="AC776">
            <v>5920.58162903416</v>
          </cell>
          <cell r="AD776">
            <v>500822</v>
          </cell>
        </row>
        <row r="777">
          <cell r="C777" t="str">
            <v>5-1-306</v>
          </cell>
          <cell r="D777" t="str">
            <v>5</v>
          </cell>
          <cell r="E777">
            <v>1</v>
          </cell>
          <cell r="G777">
            <v>306</v>
          </cell>
          <cell r="H777" t="str">
            <v>品业</v>
          </cell>
          <cell r="I777" t="str">
            <v>范丽娟</v>
          </cell>
          <cell r="K777">
            <v>99.6</v>
          </cell>
          <cell r="L777">
            <v>78.5</v>
          </cell>
          <cell r="O777" t="str">
            <v>张菊莲</v>
          </cell>
          <cell r="P777" t="str">
            <v>43052419860918874X</v>
          </cell>
          <cell r="Q777">
            <v>13928750185</v>
          </cell>
          <cell r="R777" t="str">
            <v>广东省清远市银盏泰华街472号长喜酒业</v>
          </cell>
          <cell r="S777" t="str">
            <v>中介-兆丰</v>
          </cell>
          <cell r="U777">
            <v>0</v>
          </cell>
          <cell r="W777">
            <v>0.95</v>
          </cell>
          <cell r="X777">
            <v>-855081</v>
          </cell>
          <cell r="AB777" t="str">
            <v/>
          </cell>
          <cell r="AC777">
            <v>8585.15060240964</v>
          </cell>
          <cell r="AD777">
            <v>855081</v>
          </cell>
        </row>
        <row r="778">
          <cell r="C778" t="str">
            <v>5-1-401</v>
          </cell>
          <cell r="D778" t="str">
            <v>5</v>
          </cell>
          <cell r="E778">
            <v>1</v>
          </cell>
          <cell r="G778">
            <v>401</v>
          </cell>
          <cell r="H778" t="str">
            <v>品业</v>
          </cell>
          <cell r="I778" t="str">
            <v>范丽娟</v>
          </cell>
          <cell r="K778">
            <v>99.6</v>
          </cell>
          <cell r="L778">
            <v>78.5</v>
          </cell>
          <cell r="O778" t="str">
            <v>莫应赞</v>
          </cell>
          <cell r="P778" t="str">
            <v>441881198305105016</v>
          </cell>
          <cell r="Q778">
            <v>13680018900</v>
          </cell>
          <cell r="R778" t="str">
            <v>广东省英德市大站镇广场北路邮政储蓄银行</v>
          </cell>
          <cell r="S778" t="str">
            <v>中介-兆丰</v>
          </cell>
          <cell r="U778">
            <v>0</v>
          </cell>
          <cell r="W778" t="str">
            <v>0.95*0.9-33601</v>
          </cell>
          <cell r="X778">
            <v>-859237</v>
          </cell>
          <cell r="AB778" t="str">
            <v/>
          </cell>
          <cell r="AC778">
            <v>8626.87751004016</v>
          </cell>
          <cell r="AD778">
            <v>859237</v>
          </cell>
        </row>
        <row r="779">
          <cell r="C779" t="str">
            <v>5-1-402</v>
          </cell>
          <cell r="D779" t="str">
            <v>5</v>
          </cell>
          <cell r="E779">
            <v>1</v>
          </cell>
          <cell r="G779">
            <v>402</v>
          </cell>
          <cell r="K779">
            <v>84.59</v>
          </cell>
          <cell r="L779">
            <v>66.67</v>
          </cell>
          <cell r="U779">
            <v>0</v>
          </cell>
          <cell r="W779" t="str">
            <v>0.95*0.87-11747</v>
          </cell>
          <cell r="X779">
            <v>0</v>
          </cell>
          <cell r="AB779" t="str">
            <v/>
          </cell>
          <cell r="AC779">
            <v>0</v>
          </cell>
        </row>
        <row r="780">
          <cell r="C780" t="str">
            <v>5-1-403</v>
          </cell>
          <cell r="D780" t="str">
            <v>5</v>
          </cell>
          <cell r="E780">
            <v>1</v>
          </cell>
          <cell r="G780">
            <v>403</v>
          </cell>
          <cell r="K780">
            <v>84.59</v>
          </cell>
          <cell r="L780">
            <v>66.67</v>
          </cell>
          <cell r="U780">
            <v>0</v>
          </cell>
          <cell r="X780">
            <v>0</v>
          </cell>
          <cell r="AB780" t="str">
            <v/>
          </cell>
          <cell r="AC780">
            <v>0</v>
          </cell>
        </row>
        <row r="781">
          <cell r="C781" t="str">
            <v>5-1-404</v>
          </cell>
          <cell r="D781" t="str">
            <v>5</v>
          </cell>
          <cell r="E781">
            <v>1</v>
          </cell>
          <cell r="G781">
            <v>404</v>
          </cell>
          <cell r="K781">
            <v>84.59</v>
          </cell>
          <cell r="L781">
            <v>66.67</v>
          </cell>
          <cell r="U781">
            <v>0</v>
          </cell>
          <cell r="W781" t="str">
            <v>0.95*0.97</v>
          </cell>
          <cell r="X781">
            <v>0</v>
          </cell>
          <cell r="AB781" t="str">
            <v/>
          </cell>
          <cell r="AC781">
            <v>0</v>
          </cell>
        </row>
        <row r="782">
          <cell r="C782" t="str">
            <v>5-1-405</v>
          </cell>
          <cell r="D782" t="str">
            <v>5</v>
          </cell>
          <cell r="E782">
            <v>1</v>
          </cell>
          <cell r="G782">
            <v>405</v>
          </cell>
          <cell r="K782">
            <v>84.59</v>
          </cell>
          <cell r="L782">
            <v>66.67</v>
          </cell>
          <cell r="U782">
            <v>0</v>
          </cell>
          <cell r="X782">
            <v>0</v>
          </cell>
          <cell r="AB782" t="str">
            <v/>
          </cell>
          <cell r="AC782">
            <v>0</v>
          </cell>
        </row>
        <row r="783">
          <cell r="C783" t="str">
            <v>5-1-406</v>
          </cell>
          <cell r="D783" t="str">
            <v>5</v>
          </cell>
          <cell r="E783">
            <v>1</v>
          </cell>
          <cell r="G783">
            <v>406</v>
          </cell>
          <cell r="H783" t="str">
            <v>品业</v>
          </cell>
          <cell r="I783" t="str">
            <v>范丽娟</v>
          </cell>
          <cell r="K783">
            <v>99.6</v>
          </cell>
          <cell r="L783">
            <v>78.5</v>
          </cell>
          <cell r="O783" t="str">
            <v>孙夏日</v>
          </cell>
          <cell r="P783" t="str">
            <v>430524198905266642</v>
          </cell>
          <cell r="Q783">
            <v>15347555865</v>
          </cell>
          <cell r="R783" t="str">
            <v>广东省清远市清城区龙塘镇银盏中心村泰华街473号合达广告</v>
          </cell>
          <cell r="S783" t="str">
            <v>中介-兆丰</v>
          </cell>
          <cell r="U783">
            <v>0</v>
          </cell>
          <cell r="W783">
            <v>0.95</v>
          </cell>
          <cell r="X783">
            <v>-859237</v>
          </cell>
          <cell r="AB783" t="str">
            <v/>
          </cell>
          <cell r="AC783">
            <v>8626.87751004016</v>
          </cell>
          <cell r="AD783">
            <v>859237</v>
          </cell>
        </row>
        <row r="784">
          <cell r="C784" t="str">
            <v>5-1-501</v>
          </cell>
          <cell r="D784" t="str">
            <v>5</v>
          </cell>
          <cell r="E784">
            <v>1</v>
          </cell>
          <cell r="G784">
            <v>501</v>
          </cell>
          <cell r="H784" t="str">
            <v>品业</v>
          </cell>
          <cell r="I784" t="str">
            <v>范丽娟</v>
          </cell>
          <cell r="J784" t="str">
            <v>已认购</v>
          </cell>
          <cell r="K784">
            <v>99.6</v>
          </cell>
          <cell r="L784">
            <v>78.5</v>
          </cell>
          <cell r="O784" t="str">
            <v>何活敏</v>
          </cell>
          <cell r="P784" t="str">
            <v>441821198111242761</v>
          </cell>
          <cell r="R784" t="str">
            <v>广东省清远市佛冈龙山镇官路村委会隔酒村54号</v>
          </cell>
          <cell r="S784" t="str">
            <v>中介-喜佳</v>
          </cell>
          <cell r="T784">
            <v>45178</v>
          </cell>
          <cell r="U784">
            <v>0</v>
          </cell>
          <cell r="W784">
            <v>0.95</v>
          </cell>
          <cell r="X784">
            <v>-793927</v>
          </cell>
          <cell r="AB784" t="str">
            <v/>
          </cell>
          <cell r="AC784">
            <v>7971.1546184739</v>
          </cell>
          <cell r="AD784">
            <v>793927</v>
          </cell>
        </row>
        <row r="785">
          <cell r="C785" t="str">
            <v>5-1-502</v>
          </cell>
          <cell r="D785" t="str">
            <v>5</v>
          </cell>
          <cell r="E785">
            <v>1</v>
          </cell>
          <cell r="G785">
            <v>502</v>
          </cell>
          <cell r="K785">
            <v>84.59</v>
          </cell>
          <cell r="L785">
            <v>66.67</v>
          </cell>
          <cell r="U785">
            <v>0</v>
          </cell>
          <cell r="X785">
            <v>0</v>
          </cell>
          <cell r="AB785" t="str">
            <v/>
          </cell>
          <cell r="AC785">
            <v>0</v>
          </cell>
        </row>
        <row r="786">
          <cell r="C786" t="str">
            <v>5-1-503</v>
          </cell>
          <cell r="D786" t="str">
            <v>5</v>
          </cell>
          <cell r="E786">
            <v>1</v>
          </cell>
          <cell r="G786">
            <v>503</v>
          </cell>
          <cell r="K786">
            <v>84.59</v>
          </cell>
          <cell r="L786">
            <v>66.67</v>
          </cell>
          <cell r="U786">
            <v>0</v>
          </cell>
          <cell r="X786">
            <v>0</v>
          </cell>
          <cell r="AB786" t="str">
            <v/>
          </cell>
          <cell r="AC786">
            <v>0</v>
          </cell>
        </row>
        <row r="787">
          <cell r="C787" t="str">
            <v>5-1-504</v>
          </cell>
          <cell r="D787" t="str">
            <v>5</v>
          </cell>
          <cell r="E787">
            <v>1</v>
          </cell>
          <cell r="G787">
            <v>504</v>
          </cell>
          <cell r="K787">
            <v>84.59</v>
          </cell>
          <cell r="L787">
            <v>66.67</v>
          </cell>
          <cell r="U787">
            <v>0</v>
          </cell>
          <cell r="X787">
            <v>0</v>
          </cell>
          <cell r="AB787" t="str">
            <v/>
          </cell>
          <cell r="AC787">
            <v>0</v>
          </cell>
        </row>
        <row r="788">
          <cell r="C788" t="str">
            <v>5-1-505</v>
          </cell>
          <cell r="D788" t="str">
            <v>5</v>
          </cell>
          <cell r="E788">
            <v>1</v>
          </cell>
          <cell r="G788">
            <v>505</v>
          </cell>
          <cell r="K788">
            <v>84.59</v>
          </cell>
          <cell r="L788">
            <v>66.67</v>
          </cell>
          <cell r="U788">
            <v>0</v>
          </cell>
          <cell r="W788" t="str">
            <v>0.95*0.97</v>
          </cell>
          <cell r="X788">
            <v>0</v>
          </cell>
          <cell r="AB788" t="str">
            <v/>
          </cell>
          <cell r="AC788">
            <v>0</v>
          </cell>
        </row>
        <row r="789">
          <cell r="C789" t="str">
            <v>5-1-506</v>
          </cell>
          <cell r="D789" t="str">
            <v>5</v>
          </cell>
          <cell r="E789">
            <v>1</v>
          </cell>
          <cell r="G789">
            <v>506</v>
          </cell>
          <cell r="K789">
            <v>99.6</v>
          </cell>
          <cell r="L789">
            <v>78.5</v>
          </cell>
          <cell r="U789">
            <v>0</v>
          </cell>
          <cell r="W789" t="str">
            <v>0.95*0.96*0.99</v>
          </cell>
          <cell r="X789">
            <v>0</v>
          </cell>
          <cell r="AB789" t="str">
            <v/>
          </cell>
          <cell r="AC789">
            <v>0</v>
          </cell>
        </row>
        <row r="790">
          <cell r="C790" t="str">
            <v>5-1-601</v>
          </cell>
          <cell r="D790" t="str">
            <v>5</v>
          </cell>
          <cell r="E790">
            <v>1</v>
          </cell>
          <cell r="G790">
            <v>601</v>
          </cell>
          <cell r="H790" t="str">
            <v>品业</v>
          </cell>
          <cell r="I790" t="str">
            <v>范丽娟</v>
          </cell>
          <cell r="J790" t="str">
            <v>已签约</v>
          </cell>
          <cell r="K790">
            <v>99.6</v>
          </cell>
          <cell r="L790">
            <v>78.5</v>
          </cell>
          <cell r="O790" t="str">
            <v>何少霞</v>
          </cell>
          <cell r="P790" t="str">
            <v>4418211997302242743</v>
          </cell>
          <cell r="Q790">
            <v>13763336487</v>
          </cell>
          <cell r="R790" t="str">
            <v>广东省广州市花都区新华街航校东街社亭中八巷1号606</v>
          </cell>
          <cell r="S790" t="str">
            <v>中介-喜佳</v>
          </cell>
          <cell r="T790">
            <v>45171</v>
          </cell>
          <cell r="U790">
            <v>0</v>
          </cell>
          <cell r="W790">
            <v>0.95</v>
          </cell>
          <cell r="X790">
            <v>-684981</v>
          </cell>
          <cell r="AB790">
            <v>45179</v>
          </cell>
          <cell r="AC790">
            <v>6877.31927710843</v>
          </cell>
          <cell r="AD790">
            <v>684981</v>
          </cell>
        </row>
        <row r="791">
          <cell r="C791" t="str">
            <v>5-1-602</v>
          </cell>
          <cell r="D791" t="str">
            <v>5</v>
          </cell>
          <cell r="E791">
            <v>1</v>
          </cell>
          <cell r="G791">
            <v>602</v>
          </cell>
          <cell r="K791">
            <v>84.59</v>
          </cell>
          <cell r="L791">
            <v>66.67</v>
          </cell>
          <cell r="U791">
            <v>0</v>
          </cell>
          <cell r="X791">
            <v>0</v>
          </cell>
          <cell r="AB791" t="str">
            <v/>
          </cell>
          <cell r="AC791">
            <v>0</v>
          </cell>
        </row>
        <row r="792">
          <cell r="C792" t="str">
            <v>5-1-603</v>
          </cell>
          <cell r="D792" t="str">
            <v>5</v>
          </cell>
          <cell r="E792">
            <v>1</v>
          </cell>
          <cell r="G792">
            <v>603</v>
          </cell>
          <cell r="K792">
            <v>84.59</v>
          </cell>
          <cell r="L792">
            <v>66.67</v>
          </cell>
          <cell r="U792">
            <v>0</v>
          </cell>
          <cell r="W792" t="str">
            <v>0.95*0.97</v>
          </cell>
          <cell r="X792">
            <v>0</v>
          </cell>
          <cell r="AB792" t="str">
            <v/>
          </cell>
          <cell r="AC792">
            <v>0</v>
          </cell>
        </row>
        <row r="793">
          <cell r="C793" t="str">
            <v>5-1-604</v>
          </cell>
          <cell r="D793" t="str">
            <v>5</v>
          </cell>
          <cell r="E793">
            <v>1</v>
          </cell>
          <cell r="G793">
            <v>604</v>
          </cell>
          <cell r="K793">
            <v>84.59</v>
          </cell>
          <cell r="L793">
            <v>66.67</v>
          </cell>
          <cell r="U793">
            <v>0</v>
          </cell>
          <cell r="W793" t="str">
            <v>0.95*0.95*0.99</v>
          </cell>
          <cell r="X793">
            <v>0</v>
          </cell>
          <cell r="AB793" t="str">
            <v/>
          </cell>
          <cell r="AC793">
            <v>0</v>
          </cell>
        </row>
        <row r="794">
          <cell r="C794" t="str">
            <v>5-1-605</v>
          </cell>
          <cell r="D794" t="str">
            <v>5</v>
          </cell>
          <cell r="E794">
            <v>1</v>
          </cell>
          <cell r="G794">
            <v>605</v>
          </cell>
          <cell r="K794">
            <v>84.59</v>
          </cell>
          <cell r="L794">
            <v>66.67</v>
          </cell>
          <cell r="U794">
            <v>0</v>
          </cell>
          <cell r="W794">
            <v>0.95</v>
          </cell>
          <cell r="X794">
            <v>0</v>
          </cell>
          <cell r="AB794" t="str">
            <v/>
          </cell>
          <cell r="AC794">
            <v>0</v>
          </cell>
        </row>
        <row r="795">
          <cell r="C795" t="str">
            <v>5-1-606</v>
          </cell>
          <cell r="D795" t="str">
            <v>5</v>
          </cell>
          <cell r="E795">
            <v>1</v>
          </cell>
          <cell r="G795">
            <v>606</v>
          </cell>
          <cell r="K795">
            <v>99.6</v>
          </cell>
          <cell r="L795">
            <v>78.5</v>
          </cell>
          <cell r="U795">
            <v>0</v>
          </cell>
          <cell r="W795">
            <v>0.95</v>
          </cell>
          <cell r="X795">
            <v>0</v>
          </cell>
          <cell r="AB795" t="str">
            <v/>
          </cell>
          <cell r="AC795">
            <v>0</v>
          </cell>
        </row>
        <row r="796">
          <cell r="C796" t="str">
            <v>5-1-701</v>
          </cell>
          <cell r="D796" t="str">
            <v>5</v>
          </cell>
          <cell r="E796">
            <v>1</v>
          </cell>
          <cell r="G796">
            <v>701</v>
          </cell>
          <cell r="K796">
            <v>99.6</v>
          </cell>
          <cell r="L796">
            <v>78.5</v>
          </cell>
          <cell r="U796">
            <v>0</v>
          </cell>
          <cell r="W796">
            <v>0.95</v>
          </cell>
          <cell r="X796">
            <v>0</v>
          </cell>
          <cell r="AB796" t="str">
            <v/>
          </cell>
          <cell r="AC796">
            <v>0</v>
          </cell>
        </row>
        <row r="797">
          <cell r="C797" t="str">
            <v>5-1-702</v>
          </cell>
          <cell r="D797" t="str">
            <v>5</v>
          </cell>
          <cell r="E797">
            <v>1</v>
          </cell>
          <cell r="G797">
            <v>702</v>
          </cell>
          <cell r="K797">
            <v>84.59</v>
          </cell>
          <cell r="L797">
            <v>66.67</v>
          </cell>
          <cell r="U797">
            <v>0</v>
          </cell>
          <cell r="X797">
            <v>0</v>
          </cell>
          <cell r="AB797" t="str">
            <v/>
          </cell>
          <cell r="AC797">
            <v>0</v>
          </cell>
        </row>
        <row r="798">
          <cell r="C798" t="str">
            <v>5-1-703</v>
          </cell>
          <cell r="D798" t="str">
            <v>5</v>
          </cell>
          <cell r="E798">
            <v>1</v>
          </cell>
          <cell r="G798">
            <v>703</v>
          </cell>
          <cell r="K798">
            <v>84.59</v>
          </cell>
          <cell r="L798">
            <v>66.67</v>
          </cell>
          <cell r="U798">
            <v>0</v>
          </cell>
          <cell r="X798">
            <v>0</v>
          </cell>
          <cell r="AB798" t="str">
            <v/>
          </cell>
          <cell r="AC798">
            <v>0</v>
          </cell>
        </row>
        <row r="799">
          <cell r="C799" t="str">
            <v>5-1-704</v>
          </cell>
          <cell r="D799" t="str">
            <v>5</v>
          </cell>
          <cell r="E799">
            <v>1</v>
          </cell>
          <cell r="G799">
            <v>704</v>
          </cell>
          <cell r="K799">
            <v>84.59</v>
          </cell>
          <cell r="L799">
            <v>66.67</v>
          </cell>
          <cell r="U799">
            <v>0</v>
          </cell>
          <cell r="W799" t="str">
            <v>0.9*0.95-62665</v>
          </cell>
          <cell r="X799">
            <v>0</v>
          </cell>
          <cell r="AB799" t="str">
            <v/>
          </cell>
          <cell r="AC799">
            <v>0</v>
          </cell>
        </row>
        <row r="800">
          <cell r="C800" t="str">
            <v>5-1-705</v>
          </cell>
          <cell r="D800" t="str">
            <v>5</v>
          </cell>
          <cell r="E800">
            <v>1</v>
          </cell>
          <cell r="G800">
            <v>705</v>
          </cell>
          <cell r="K800">
            <v>84.59</v>
          </cell>
          <cell r="L800">
            <v>66.67</v>
          </cell>
          <cell r="U800">
            <v>0</v>
          </cell>
          <cell r="W800" t="str">
            <v>0.95*0.95*0.99</v>
          </cell>
          <cell r="X800">
            <v>0</v>
          </cell>
          <cell r="AB800" t="str">
            <v/>
          </cell>
          <cell r="AC800">
            <v>0</v>
          </cell>
        </row>
        <row r="801">
          <cell r="C801" t="str">
            <v>5-1-706</v>
          </cell>
          <cell r="D801" t="str">
            <v>5</v>
          </cell>
          <cell r="E801">
            <v>1</v>
          </cell>
          <cell r="G801">
            <v>706</v>
          </cell>
          <cell r="K801">
            <v>99.6</v>
          </cell>
          <cell r="L801">
            <v>78.5</v>
          </cell>
          <cell r="U801">
            <v>0</v>
          </cell>
          <cell r="W801" t="str">
            <v>0.95*0.97</v>
          </cell>
          <cell r="X801">
            <v>0</v>
          </cell>
          <cell r="AB801" t="str">
            <v/>
          </cell>
          <cell r="AC801">
            <v>0</v>
          </cell>
        </row>
        <row r="802">
          <cell r="C802" t="str">
            <v>5-1-801</v>
          </cell>
          <cell r="D802" t="str">
            <v>5</v>
          </cell>
          <cell r="E802">
            <v>1</v>
          </cell>
          <cell r="G802">
            <v>801</v>
          </cell>
          <cell r="K802">
            <v>99.6</v>
          </cell>
          <cell r="L802">
            <v>78.5</v>
          </cell>
          <cell r="U802">
            <v>0</v>
          </cell>
          <cell r="W802">
            <v>0.95</v>
          </cell>
          <cell r="X802">
            <v>0</v>
          </cell>
          <cell r="AB802" t="str">
            <v/>
          </cell>
          <cell r="AC802">
            <v>0</v>
          </cell>
        </row>
        <row r="803">
          <cell r="C803" t="str">
            <v>5-1-802</v>
          </cell>
          <cell r="D803" t="str">
            <v>5</v>
          </cell>
          <cell r="E803">
            <v>1</v>
          </cell>
          <cell r="G803">
            <v>802</v>
          </cell>
          <cell r="K803">
            <v>84.59</v>
          </cell>
          <cell r="L803">
            <v>66.67</v>
          </cell>
          <cell r="U803">
            <v>0</v>
          </cell>
          <cell r="W803" t="str">
            <v>0.95*0.97</v>
          </cell>
          <cell r="X803">
            <v>0</v>
          </cell>
          <cell r="AB803" t="str">
            <v/>
          </cell>
          <cell r="AC803">
            <v>0</v>
          </cell>
        </row>
        <row r="804">
          <cell r="C804" t="str">
            <v>5-1-803</v>
          </cell>
          <cell r="D804" t="str">
            <v>5</v>
          </cell>
          <cell r="E804">
            <v>1</v>
          </cell>
          <cell r="G804">
            <v>803</v>
          </cell>
          <cell r="K804">
            <v>84.59</v>
          </cell>
          <cell r="L804">
            <v>66.67</v>
          </cell>
          <cell r="U804">
            <v>0</v>
          </cell>
          <cell r="W804" t="str">
            <v>0.95*0.97</v>
          </cell>
          <cell r="X804">
            <v>0</v>
          </cell>
          <cell r="AB804" t="str">
            <v/>
          </cell>
          <cell r="AC804">
            <v>0</v>
          </cell>
        </row>
        <row r="805">
          <cell r="C805" t="str">
            <v>5-1-804</v>
          </cell>
          <cell r="D805" t="str">
            <v>5</v>
          </cell>
          <cell r="E805">
            <v>1</v>
          </cell>
          <cell r="G805">
            <v>804</v>
          </cell>
          <cell r="K805">
            <v>84.59</v>
          </cell>
          <cell r="L805">
            <v>66.67</v>
          </cell>
          <cell r="U805">
            <v>0</v>
          </cell>
          <cell r="W805" t="str">
            <v>0.95*0.97</v>
          </cell>
          <cell r="X805">
            <v>0</v>
          </cell>
          <cell r="AB805" t="str">
            <v/>
          </cell>
          <cell r="AC805">
            <v>0</v>
          </cell>
        </row>
        <row r="806">
          <cell r="C806" t="str">
            <v>5-1-805</v>
          </cell>
          <cell r="D806" t="str">
            <v>5</v>
          </cell>
          <cell r="E806">
            <v>1</v>
          </cell>
          <cell r="G806">
            <v>805</v>
          </cell>
          <cell r="K806">
            <v>84.59</v>
          </cell>
          <cell r="L806">
            <v>66.67</v>
          </cell>
          <cell r="U806">
            <v>0</v>
          </cell>
          <cell r="W806">
            <v>0.95</v>
          </cell>
          <cell r="X806">
            <v>0</v>
          </cell>
          <cell r="AB806" t="str">
            <v/>
          </cell>
          <cell r="AC806">
            <v>0</v>
          </cell>
        </row>
        <row r="807">
          <cell r="C807" t="str">
            <v>5-1-806</v>
          </cell>
          <cell r="D807" t="str">
            <v>5</v>
          </cell>
          <cell r="E807">
            <v>1</v>
          </cell>
          <cell r="G807">
            <v>806</v>
          </cell>
          <cell r="K807">
            <v>99.6</v>
          </cell>
          <cell r="L807">
            <v>78.5</v>
          </cell>
          <cell r="U807">
            <v>0</v>
          </cell>
          <cell r="W807">
            <v>0.95</v>
          </cell>
          <cell r="X807">
            <v>0</v>
          </cell>
          <cell r="AB807" t="str">
            <v/>
          </cell>
          <cell r="AC807">
            <v>0</v>
          </cell>
        </row>
        <row r="808">
          <cell r="C808" t="str">
            <v>5-1-901</v>
          </cell>
          <cell r="D808" t="str">
            <v>5</v>
          </cell>
          <cell r="E808">
            <v>1</v>
          </cell>
          <cell r="G808">
            <v>901</v>
          </cell>
          <cell r="H808" t="str">
            <v>品业</v>
          </cell>
          <cell r="I808" t="str">
            <v>蒋晓霞</v>
          </cell>
          <cell r="J808" t="str">
            <v>已认购</v>
          </cell>
          <cell r="K808">
            <v>99.6</v>
          </cell>
          <cell r="L808">
            <v>78.5</v>
          </cell>
          <cell r="O808" t="str">
            <v>卜亚双;李卓荣</v>
          </cell>
          <cell r="P808" t="str">
            <v>441822197710264147;441822197401124116</v>
          </cell>
          <cell r="Q808">
            <v>13416395396</v>
          </cell>
          <cell r="R808" t="str">
            <v>广东省广州市花都区狮岭镇振兴村新村队三巷7号</v>
          </cell>
          <cell r="S808" t="str">
            <v>中介-华江</v>
          </cell>
          <cell r="T808">
            <v>45158</v>
          </cell>
          <cell r="U808">
            <v>0</v>
          </cell>
          <cell r="W808" t="str">
            <v>0.95*0.86-12060</v>
          </cell>
          <cell r="X808">
            <v>-948777</v>
          </cell>
          <cell r="AB808" t="str">
            <v/>
          </cell>
          <cell r="AC808">
            <v>9525.8734939759</v>
          </cell>
          <cell r="AD808">
            <v>948777</v>
          </cell>
        </row>
        <row r="809">
          <cell r="C809" t="str">
            <v>5-1-902</v>
          </cell>
          <cell r="D809" t="str">
            <v>5</v>
          </cell>
          <cell r="E809">
            <v>1</v>
          </cell>
          <cell r="G809">
            <v>902</v>
          </cell>
          <cell r="K809">
            <v>84.59</v>
          </cell>
          <cell r="L809">
            <v>66.67</v>
          </cell>
          <cell r="U809">
            <v>0</v>
          </cell>
          <cell r="W809">
            <v>0.95</v>
          </cell>
          <cell r="X809">
            <v>0</v>
          </cell>
          <cell r="AB809" t="str">
            <v/>
          </cell>
          <cell r="AC809">
            <v>0</v>
          </cell>
        </row>
        <row r="810">
          <cell r="C810" t="str">
            <v>5-1-903</v>
          </cell>
          <cell r="D810" t="str">
            <v>5</v>
          </cell>
          <cell r="E810">
            <v>1</v>
          </cell>
          <cell r="G810">
            <v>903</v>
          </cell>
          <cell r="K810">
            <v>84.59</v>
          </cell>
          <cell r="L810">
            <v>66.67</v>
          </cell>
          <cell r="U810">
            <v>0</v>
          </cell>
          <cell r="W810">
            <v>0.95</v>
          </cell>
          <cell r="X810">
            <v>0</v>
          </cell>
          <cell r="AB810" t="str">
            <v/>
          </cell>
          <cell r="AC810">
            <v>0</v>
          </cell>
        </row>
        <row r="811">
          <cell r="C811" t="str">
            <v>5-1-904</v>
          </cell>
          <cell r="D811" t="str">
            <v>5</v>
          </cell>
          <cell r="E811">
            <v>1</v>
          </cell>
          <cell r="G811">
            <v>904</v>
          </cell>
          <cell r="K811">
            <v>84.59</v>
          </cell>
          <cell r="L811">
            <v>66.67</v>
          </cell>
          <cell r="U811">
            <v>0</v>
          </cell>
          <cell r="W811">
            <v>0.95</v>
          </cell>
          <cell r="X811">
            <v>0</v>
          </cell>
          <cell r="AB811" t="str">
            <v/>
          </cell>
          <cell r="AC811">
            <v>0</v>
          </cell>
        </row>
        <row r="812">
          <cell r="C812" t="str">
            <v>5-1-905</v>
          </cell>
          <cell r="D812" t="str">
            <v>5</v>
          </cell>
          <cell r="E812">
            <v>1</v>
          </cell>
          <cell r="G812">
            <v>905</v>
          </cell>
          <cell r="K812">
            <v>84.59</v>
          </cell>
          <cell r="L812">
            <v>66.67</v>
          </cell>
          <cell r="U812">
            <v>0</v>
          </cell>
          <cell r="W812">
            <v>0.95</v>
          </cell>
          <cell r="X812">
            <v>0</v>
          </cell>
          <cell r="AB812" t="str">
            <v/>
          </cell>
          <cell r="AC812">
            <v>0</v>
          </cell>
        </row>
        <row r="813">
          <cell r="C813" t="str">
            <v>5-1-906</v>
          </cell>
          <cell r="D813" t="str">
            <v>5</v>
          </cell>
          <cell r="E813">
            <v>1</v>
          </cell>
          <cell r="G813">
            <v>906</v>
          </cell>
          <cell r="K813">
            <v>99.6</v>
          </cell>
          <cell r="L813">
            <v>78.5</v>
          </cell>
          <cell r="U813">
            <v>0</v>
          </cell>
          <cell r="W813" t="str">
            <v>0.95*0.85-8502</v>
          </cell>
          <cell r="X813">
            <v>0</v>
          </cell>
          <cell r="AB813" t="str">
            <v/>
          </cell>
          <cell r="AC813">
            <v>0</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v>
          </cell>
          <cell r="V814">
            <v>686604</v>
          </cell>
          <cell r="W814" t="str">
            <v>0.95*0.86-8279</v>
          </cell>
          <cell r="X814">
            <v>-190</v>
          </cell>
          <cell r="AB814">
            <v>44848</v>
          </cell>
          <cell r="AC814">
            <v>6893.82592109226</v>
          </cell>
          <cell r="AD814">
            <v>686694</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v>
          </cell>
          <cell r="V815">
            <v>576767</v>
          </cell>
          <cell r="W815">
            <v>0.95</v>
          </cell>
          <cell r="X815">
            <v>-111710</v>
          </cell>
          <cell r="AB815">
            <v>45002</v>
          </cell>
          <cell r="AC815">
            <v>7718.67612293144</v>
          </cell>
          <cell r="AD815">
            <v>653000</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cell r="AC816">
            <v>7813.23877068558</v>
          </cell>
          <cell r="AD816">
            <v>661000</v>
          </cell>
        </row>
        <row r="817">
          <cell r="C817" t="str">
            <v>6-1-1004</v>
          </cell>
          <cell r="D817" t="str">
            <v>6</v>
          </cell>
          <cell r="E817">
            <v>1</v>
          </cell>
          <cell r="G817" t="str">
            <v>1004</v>
          </cell>
          <cell r="H817" t="str">
            <v>品业</v>
          </cell>
          <cell r="I817" t="str">
            <v>范丽娟</v>
          </cell>
          <cell r="J817" t="str">
            <v>已认购</v>
          </cell>
          <cell r="K817">
            <v>84.6</v>
          </cell>
          <cell r="L817">
            <v>66.67</v>
          </cell>
          <cell r="O817" t="str">
            <v>梁文英</v>
          </cell>
          <cell r="P817" t="str">
            <v>441823199604035928</v>
          </cell>
          <cell r="Q817">
            <v>18926625892</v>
          </cell>
          <cell r="R817" t="str">
            <v>广东省清远市清城区横河清远大道76号彰泰红雅苑2栋1302房</v>
          </cell>
          <cell r="S817" t="str">
            <v>中介-华江</v>
          </cell>
          <cell r="T817">
            <v>45158</v>
          </cell>
          <cell r="U817">
            <v>6666.95035460993</v>
          </cell>
          <cell r="V817">
            <v>564024</v>
          </cell>
          <cell r="W817">
            <v>0.95</v>
          </cell>
          <cell r="X817">
            <v>-213909</v>
          </cell>
          <cell r="AB817" t="str">
            <v/>
          </cell>
          <cell r="AC817">
            <v>9073.1914893617</v>
          </cell>
          <cell r="AD817">
            <v>767592</v>
          </cell>
        </row>
        <row r="818">
          <cell r="C818" t="str">
            <v>6-1-1005</v>
          </cell>
          <cell r="D818" t="str">
            <v>6</v>
          </cell>
          <cell r="E818">
            <v>1</v>
          </cell>
          <cell r="G818" t="str">
            <v>1005</v>
          </cell>
          <cell r="K818">
            <v>84.6</v>
          </cell>
          <cell r="L818">
            <v>66.67</v>
          </cell>
          <cell r="U818">
            <v>6557.99054373523</v>
          </cell>
          <cell r="V818">
            <v>554806</v>
          </cell>
          <cell r="W818" t="str">
            <v>0.95*0.98</v>
          </cell>
          <cell r="X818">
            <v>568587</v>
          </cell>
          <cell r="AB818" t="str">
            <v/>
          </cell>
          <cell r="AC818">
            <v>0</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cell r="AC819">
            <v>6700</v>
          </cell>
          <cell r="AD819">
            <v>667387</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6945.6480273065</v>
          </cell>
          <cell r="V820">
            <v>691856</v>
          </cell>
          <cell r="W820" t="str">
            <v>0.95*0.88*0.96-9755</v>
          </cell>
          <cell r="X820">
            <v>19216</v>
          </cell>
          <cell r="AB820">
            <v>45004</v>
          </cell>
          <cell r="AC820">
            <v>6525.44925208312</v>
          </cell>
          <cell r="AD820">
            <v>650000</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v>
          </cell>
          <cell r="V821">
            <v>581229</v>
          </cell>
          <cell r="W821" t="str">
            <v>0.95*0.87-13161.48</v>
          </cell>
          <cell r="X821">
            <v>25476</v>
          </cell>
          <cell r="AB821" t="str">
            <v/>
          </cell>
          <cell r="AC821">
            <v>6146.57210401891</v>
          </cell>
          <cell r="AD821">
            <v>520000</v>
          </cell>
        </row>
        <row r="822">
          <cell r="C822" t="str">
            <v>6-1-1103</v>
          </cell>
          <cell r="D822" t="str">
            <v>6</v>
          </cell>
          <cell r="E822">
            <v>1</v>
          </cell>
          <cell r="G822" t="str">
            <v>1103</v>
          </cell>
          <cell r="I822" t="str">
            <v>团购</v>
          </cell>
          <cell r="K822">
            <v>84.6</v>
          </cell>
          <cell r="L822">
            <v>66.67</v>
          </cell>
          <cell r="O822" t="str">
            <v>王英智</v>
          </cell>
          <cell r="S822" t="str">
            <v>员工自购</v>
          </cell>
          <cell r="U822">
            <v>5843.33333333333</v>
          </cell>
          <cell r="V822">
            <v>494346</v>
          </cell>
          <cell r="W822" t="str">
            <v>0.95*0.95*0.99</v>
          </cell>
          <cell r="X822">
            <v>88800</v>
          </cell>
          <cell r="AB822" t="str">
            <v/>
          </cell>
          <cell r="AC822">
            <v>5947.99054373523</v>
          </cell>
          <cell r="AD822">
            <v>503200</v>
          </cell>
        </row>
        <row r="823">
          <cell r="C823" t="str">
            <v>6-1-1104</v>
          </cell>
          <cell r="D823" t="str">
            <v>6</v>
          </cell>
          <cell r="E823">
            <v>1</v>
          </cell>
          <cell r="G823" t="str">
            <v>1104</v>
          </cell>
          <cell r="I823" t="str">
            <v>团购</v>
          </cell>
          <cell r="K823">
            <v>84.6</v>
          </cell>
          <cell r="L823">
            <v>66.67</v>
          </cell>
          <cell r="O823" t="str">
            <v>王长虹</v>
          </cell>
          <cell r="S823" t="str">
            <v>员工自购</v>
          </cell>
          <cell r="U823">
            <v>6719.66903073286</v>
          </cell>
          <cell r="V823">
            <v>568484</v>
          </cell>
          <cell r="W823" t="str">
            <v>0.95*0.95*0.99</v>
          </cell>
          <cell r="X823">
            <v>83709.15</v>
          </cell>
          <cell r="AB823" t="str">
            <v/>
          </cell>
          <cell r="AC823">
            <v>5606.99586288416</v>
          </cell>
          <cell r="AD823">
            <v>474351.85</v>
          </cell>
        </row>
        <row r="824">
          <cell r="C824" t="str">
            <v>6-1-1105</v>
          </cell>
          <cell r="D824" t="str">
            <v>6</v>
          </cell>
          <cell r="E824">
            <v>1</v>
          </cell>
          <cell r="G824" t="str">
            <v>1105</v>
          </cell>
          <cell r="K824">
            <v>84.6</v>
          </cell>
          <cell r="L824">
            <v>66.67</v>
          </cell>
          <cell r="U824">
            <v>6610.43735224586</v>
          </cell>
          <cell r="V824">
            <v>559243</v>
          </cell>
          <cell r="X824">
            <v>573136</v>
          </cell>
          <cell r="AB824" t="str">
            <v/>
          </cell>
          <cell r="AC824">
            <v>0</v>
          </cell>
        </row>
        <row r="825">
          <cell r="C825" t="str">
            <v>6-1-1106</v>
          </cell>
          <cell r="D825" t="str">
            <v>6</v>
          </cell>
          <cell r="E825">
            <v>1</v>
          </cell>
          <cell r="G825" t="str">
            <v>1106</v>
          </cell>
          <cell r="H825" t="str">
            <v>品业</v>
          </cell>
          <cell r="I825" t="str">
            <v>梁子杰</v>
          </cell>
          <cell r="J825" t="str">
            <v>已签约</v>
          </cell>
          <cell r="K825">
            <v>99.61</v>
          </cell>
          <cell r="L825">
            <v>78.5</v>
          </cell>
          <cell r="O825" t="str">
            <v>周林</v>
          </cell>
          <cell r="P825" t="str">
            <v>452501197807082723</v>
          </cell>
          <cell r="Q825">
            <v>13725379005</v>
          </cell>
          <cell r="R825" t="str">
            <v>广西玉林市玉州区江南路233号6栋1单元1001</v>
          </cell>
          <cell r="S825" t="str">
            <v>中介-玉阁</v>
          </cell>
          <cell r="T825">
            <v>44825</v>
          </cell>
          <cell r="U825">
            <v>5668.96897901817</v>
          </cell>
          <cell r="V825">
            <v>564686</v>
          </cell>
          <cell r="X825">
            <v>57475</v>
          </cell>
          <cell r="AB825">
            <v>45087</v>
          </cell>
          <cell r="AC825">
            <v>5722.31703644212</v>
          </cell>
          <cell r="AD825">
            <v>570000</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cell r="AC826">
            <v>7460.73687380785</v>
          </cell>
          <cell r="AD826">
            <v>743164</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v>
          </cell>
          <cell r="V827">
            <v>581229</v>
          </cell>
          <cell r="W827" t="str">
            <v>0.95*0.95*0.99</v>
          </cell>
          <cell r="X827">
            <v>25476</v>
          </cell>
          <cell r="AB827" t="str">
            <v/>
          </cell>
          <cell r="AC827">
            <v>6146.57210401891</v>
          </cell>
          <cell r="AD827">
            <v>520000</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v>
          </cell>
          <cell r="V828">
            <v>496418</v>
          </cell>
          <cell r="W828" t="str">
            <v>0.95*0.95</v>
          </cell>
          <cell r="X828">
            <v>87535</v>
          </cell>
          <cell r="AB828">
            <v>44854</v>
          </cell>
          <cell r="AC828">
            <v>5992.2695035461</v>
          </cell>
          <cell r="AD828">
            <v>506946</v>
          </cell>
        </row>
        <row r="829">
          <cell r="C829" t="str">
            <v>6-1-1204</v>
          </cell>
          <cell r="D829" t="str">
            <v>6</v>
          </cell>
          <cell r="E829">
            <v>1</v>
          </cell>
          <cell r="G829" t="str">
            <v>1204</v>
          </cell>
          <cell r="H829" t="str">
            <v>品业</v>
          </cell>
          <cell r="I829" t="str">
            <v>杨天强</v>
          </cell>
          <cell r="J829" t="str">
            <v>已签约</v>
          </cell>
          <cell r="K829">
            <v>84.6</v>
          </cell>
          <cell r="L829">
            <v>66.67</v>
          </cell>
          <cell r="O829" t="str">
            <v>牙森·买买提;奴思热提·卡哈尔</v>
          </cell>
          <cell r="P829" t="str">
            <v>65210119710328041X、652101197109300426</v>
          </cell>
          <cell r="Q829">
            <v>18599148101</v>
          </cell>
          <cell r="R829" t="str">
            <v>新疆维吾尔自治区吐鲁番市高昌区葡萄乡安居富民西区16栋3单202号房</v>
          </cell>
          <cell r="S829" t="str">
            <v>中介-兆丰</v>
          </cell>
          <cell r="T829">
            <v>45101</v>
          </cell>
          <cell r="U829">
            <v>6719.66903073286</v>
          </cell>
          <cell r="V829">
            <v>568484</v>
          </cell>
          <cell r="W829" t="str">
            <v>0.95*0.86-8106</v>
          </cell>
          <cell r="X829">
            <v>51228</v>
          </cell>
          <cell r="AB829">
            <v>45124</v>
          </cell>
          <cell r="AC829">
            <v>5990.93380614657</v>
          </cell>
          <cell r="AD829">
            <v>506833</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5514.44444444445</v>
          </cell>
          <cell r="V830">
            <v>466522</v>
          </cell>
          <cell r="W830" t="str">
            <v>0.95*0.86</v>
          </cell>
          <cell r="X830">
            <v>-171467</v>
          </cell>
          <cell r="AB830">
            <v>44992</v>
          </cell>
          <cell r="AC830">
            <v>7678.20330969267</v>
          </cell>
          <cell r="AD830">
            <v>649576</v>
          </cell>
        </row>
        <row r="831">
          <cell r="C831" t="str">
            <v>6-1-1206</v>
          </cell>
          <cell r="D831" t="str">
            <v>6</v>
          </cell>
          <cell r="E831">
            <v>1</v>
          </cell>
          <cell r="G831" t="str">
            <v>1206</v>
          </cell>
          <cell r="H831" t="str">
            <v>品业</v>
          </cell>
          <cell r="I831" t="str">
            <v>梁子杰、张燕秋</v>
          </cell>
          <cell r="J831" t="str">
            <v>已签约</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6309.82833048891</v>
          </cell>
          <cell r="V831">
            <v>628522</v>
          </cell>
          <cell r="W831" t="str">
            <v>0.95*0.86-2801</v>
          </cell>
          <cell r="X831">
            <v>-110545</v>
          </cell>
          <cell r="AB831">
            <v>45063</v>
          </cell>
          <cell r="AC831">
            <v>8121.23280795101</v>
          </cell>
          <cell r="AD831">
            <v>808956</v>
          </cell>
        </row>
        <row r="832">
          <cell r="C832" t="str">
            <v>6-1-1301</v>
          </cell>
          <cell r="D832" t="str">
            <v>6</v>
          </cell>
          <cell r="E832">
            <v>1</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6945.6480273065</v>
          </cell>
          <cell r="V832">
            <v>691856</v>
          </cell>
          <cell r="W832">
            <v>0.95</v>
          </cell>
          <cell r="X832">
            <v>-166999</v>
          </cell>
          <cell r="AB832">
            <v>45036</v>
          </cell>
          <cell r="AC832">
            <v>8394.89007127799</v>
          </cell>
          <cell r="AD832">
            <v>836215</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v>
          </cell>
          <cell r="V833">
            <v>581229</v>
          </cell>
          <cell r="W833" t="str">
            <v>0.95*0.89-10834</v>
          </cell>
          <cell r="X833">
            <v>-5087</v>
          </cell>
          <cell r="AB833">
            <v>45003</v>
          </cell>
          <cell r="AC833">
            <v>6507.83687943262</v>
          </cell>
          <cell r="AD833">
            <v>550563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5892.31678486998</v>
          </cell>
          <cell r="V834">
            <v>498490</v>
          </cell>
          <cell r="X834">
            <v>92132</v>
          </cell>
          <cell r="AB834">
            <v>44885</v>
          </cell>
          <cell r="AC834">
            <v>5967.2695035461</v>
          </cell>
          <cell r="AD834">
            <v>504831</v>
          </cell>
        </row>
        <row r="835">
          <cell r="C835" t="str">
            <v>6-1-1304</v>
          </cell>
          <cell r="D835" t="str">
            <v>6</v>
          </cell>
          <cell r="E835">
            <v>1</v>
          </cell>
          <cell r="G835" t="str">
            <v>1304</v>
          </cell>
          <cell r="H835" t="str">
            <v>品业</v>
          </cell>
          <cell r="I835" t="str">
            <v>范丽娟</v>
          </cell>
          <cell r="J835" t="str">
            <v>已签约</v>
          </cell>
          <cell r="K835">
            <v>84.6</v>
          </cell>
          <cell r="L835">
            <v>66.67</v>
          </cell>
          <cell r="O835" t="str">
            <v>黄璟强</v>
          </cell>
          <cell r="P835" t="str">
            <v>440103197211042437</v>
          </cell>
          <cell r="Q835">
            <v>13600095518</v>
          </cell>
          <cell r="R835" t="str">
            <v>广东省广州市海珠区凤凰二街21号201房</v>
          </cell>
          <cell r="S835" t="str">
            <v>中介-玉阁</v>
          </cell>
          <cell r="T835">
            <v>45105</v>
          </cell>
          <cell r="U835">
            <v>6719.66903073286</v>
          </cell>
          <cell r="V835">
            <v>568484</v>
          </cell>
          <cell r="W835">
            <v>0.95</v>
          </cell>
          <cell r="X835">
            <v>50461</v>
          </cell>
          <cell r="AB835">
            <v>45107</v>
          </cell>
          <cell r="AC835">
            <v>6000</v>
          </cell>
          <cell r="AD835">
            <v>507600</v>
          </cell>
        </row>
        <row r="836">
          <cell r="C836" t="str">
            <v>6-1-1305</v>
          </cell>
          <cell r="D836" t="str">
            <v>6</v>
          </cell>
          <cell r="E836">
            <v>1</v>
          </cell>
          <cell r="G836" t="str">
            <v>1305</v>
          </cell>
          <cell r="H836" t="str">
            <v>品业</v>
          </cell>
          <cell r="I836" t="str">
            <v>杨天强</v>
          </cell>
          <cell r="J836" t="str">
            <v>已签约</v>
          </cell>
          <cell r="K836">
            <v>84.6</v>
          </cell>
          <cell r="L836">
            <v>66.67</v>
          </cell>
          <cell r="O836" t="str">
            <v>黄璟强</v>
          </cell>
          <cell r="P836" t="str">
            <v>‘440103197211042437</v>
          </cell>
          <cell r="Q836">
            <v>13600095518</v>
          </cell>
          <cell r="R836" t="str">
            <v>广东省广州市海珠区凤凰二街21号201房</v>
          </cell>
          <cell r="S836" t="str">
            <v>中介-玉阁</v>
          </cell>
          <cell r="T836">
            <v>45105</v>
          </cell>
          <cell r="U836">
            <v>6610.43735224586</v>
          </cell>
          <cell r="V836">
            <v>559243</v>
          </cell>
          <cell r="W836" t="str">
            <v>0.95*0.96</v>
          </cell>
          <cell r="X836">
            <v>65536</v>
          </cell>
          <cell r="AB836">
            <v>45107</v>
          </cell>
          <cell r="AC836">
            <v>6000</v>
          </cell>
          <cell r="AD836">
            <v>507600</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v>
          </cell>
          <cell r="V837">
            <v>631146</v>
          </cell>
          <cell r="W837" t="str">
            <v>0.95*0.86-8192</v>
          </cell>
          <cell r="X837">
            <v>33939</v>
          </cell>
          <cell r="AB837">
            <v>45008</v>
          </cell>
          <cell r="AC837">
            <v>6700</v>
          </cell>
          <cell r="AD837">
            <v>667387</v>
          </cell>
        </row>
        <row r="838">
          <cell r="C838" t="str">
            <v>6-1-1401</v>
          </cell>
          <cell r="D838" t="str">
            <v>6</v>
          </cell>
          <cell r="E838">
            <v>1</v>
          </cell>
          <cell r="G838" t="str">
            <v>1401</v>
          </cell>
          <cell r="H838" t="str">
            <v>品业</v>
          </cell>
          <cell r="I838" t="str">
            <v>范丽娟</v>
          </cell>
          <cell r="J838" t="str">
            <v>已签约</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6847.72613191447</v>
          </cell>
          <cell r="V838">
            <v>682102</v>
          </cell>
          <cell r="W838" t="str">
            <v>0.95*0.86</v>
          </cell>
          <cell r="X838">
            <v>12287</v>
          </cell>
          <cell r="AB838">
            <v>45081</v>
          </cell>
          <cell r="AC838">
            <v>6500.30117458087</v>
          </cell>
          <cell r="AD838">
            <v>647495</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v>
          </cell>
          <cell r="V839">
            <v>572945</v>
          </cell>
          <cell r="W839">
            <v>0.95</v>
          </cell>
          <cell r="X839">
            <v>-12297</v>
          </cell>
          <cell r="AB839">
            <v>45004</v>
          </cell>
          <cell r="AC839">
            <v>6501.18203309693</v>
          </cell>
          <cell r="AD839">
            <v>550000</v>
          </cell>
        </row>
        <row r="840">
          <cell r="C840" t="str">
            <v>6-1-1403</v>
          </cell>
          <cell r="D840" t="str">
            <v>6</v>
          </cell>
          <cell r="E840">
            <v>1</v>
          </cell>
          <cell r="G840" t="str">
            <v>1403</v>
          </cell>
          <cell r="K840">
            <v>84.6</v>
          </cell>
          <cell r="L840">
            <v>66.67</v>
          </cell>
          <cell r="U840">
            <v>5671.86761229314</v>
          </cell>
          <cell r="V840">
            <v>479840</v>
          </cell>
          <cell r="W840">
            <v>0.95</v>
          </cell>
          <cell r="X840">
            <v>574629</v>
          </cell>
          <cell r="AB840" t="str">
            <v/>
          </cell>
          <cell r="AC840">
            <v>0</v>
          </cell>
        </row>
        <row r="841">
          <cell r="C841" t="str">
            <v>6-1-1404</v>
          </cell>
          <cell r="D841" t="str">
            <v>6</v>
          </cell>
          <cell r="E841">
            <v>1</v>
          </cell>
          <cell r="G841" t="str">
            <v>1404</v>
          </cell>
          <cell r="K841">
            <v>84.6</v>
          </cell>
          <cell r="L841">
            <v>66.67</v>
          </cell>
          <cell r="U841">
            <v>6621.74940898345</v>
          </cell>
          <cell r="V841">
            <v>560200</v>
          </cell>
          <cell r="W841" t="str">
            <v>0.95*0.97</v>
          </cell>
          <cell r="X841">
            <v>549929</v>
          </cell>
          <cell r="AB841" t="str">
            <v/>
          </cell>
          <cell r="AC841">
            <v>0</v>
          </cell>
        </row>
        <row r="842">
          <cell r="C842" t="str">
            <v>6-1-1405</v>
          </cell>
          <cell r="D842" t="str">
            <v>6</v>
          </cell>
          <cell r="E842">
            <v>1</v>
          </cell>
          <cell r="G842" t="str">
            <v>1405</v>
          </cell>
          <cell r="K842">
            <v>84.6</v>
          </cell>
          <cell r="L842">
            <v>66.67</v>
          </cell>
          <cell r="U842">
            <v>6513.02600472813</v>
          </cell>
          <cell r="V842">
            <v>551002</v>
          </cell>
          <cell r="W842">
            <v>0.95</v>
          </cell>
          <cell r="X842">
            <v>564689</v>
          </cell>
          <cell r="AB842" t="str">
            <v/>
          </cell>
          <cell r="AC842">
            <v>0</v>
          </cell>
        </row>
        <row r="843">
          <cell r="C843" t="str">
            <v>6-1-1406</v>
          </cell>
          <cell r="D843" t="str">
            <v>6</v>
          </cell>
          <cell r="E843">
            <v>1</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v>
          </cell>
          <cell r="V843">
            <v>607527</v>
          </cell>
          <cell r="W843" t="str">
            <v>0.95*0.9*0.99*0.97</v>
          </cell>
          <cell r="X843">
            <v>-168319</v>
          </cell>
          <cell r="AB843">
            <v>45052</v>
          </cell>
          <cell r="AC843">
            <v>8467.02138339524</v>
          </cell>
          <cell r="AD843">
            <v>843400</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6998.37365726333</v>
          </cell>
          <cell r="V844">
            <v>697108</v>
          </cell>
          <cell r="W844">
            <v>0.95</v>
          </cell>
          <cell r="X844">
            <v>-100</v>
          </cell>
          <cell r="AB844">
            <v>44882</v>
          </cell>
          <cell r="AC844">
            <v>6770.36442124285</v>
          </cell>
          <cell r="AD844">
            <v>674396</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cell r="AC845">
            <v>7226.00472813239</v>
          </cell>
          <cell r="AD845">
            <v>611320</v>
          </cell>
        </row>
        <row r="846">
          <cell r="C846" t="str">
            <v>6-1-1503</v>
          </cell>
          <cell r="D846" t="str">
            <v>6</v>
          </cell>
          <cell r="E846">
            <v>1</v>
          </cell>
          <cell r="G846" t="str">
            <v>1503</v>
          </cell>
          <cell r="H846" t="str">
            <v>品业</v>
          </cell>
          <cell r="I846" t="str">
            <v>蒋晓霞</v>
          </cell>
          <cell r="J846" t="str">
            <v>已签约</v>
          </cell>
          <cell r="K846">
            <v>84.6</v>
          </cell>
          <cell r="L846">
            <v>66.67</v>
          </cell>
          <cell r="O846" t="str">
            <v>蒋雪娇</v>
          </cell>
          <cell r="P846" t="str">
            <v>430422199703222664</v>
          </cell>
          <cell r="Q846">
            <v>13610012802</v>
          </cell>
          <cell r="R846" t="str">
            <v>广东省广州市白云区嘉禾望岗东胜街28号</v>
          </cell>
          <cell r="S846" t="str">
            <v>中介-喜佳</v>
          </cell>
          <cell r="T846">
            <v>45142</v>
          </cell>
          <cell r="U846">
            <v>5941.31205673759</v>
          </cell>
          <cell r="V846">
            <v>502635</v>
          </cell>
          <cell r="W846">
            <v>0.95</v>
          </cell>
          <cell r="X846">
            <v>-63565</v>
          </cell>
          <cell r="AB846">
            <v>45155</v>
          </cell>
          <cell r="AC846">
            <v>7866.33569739953</v>
          </cell>
          <cell r="AD846">
            <v>665492</v>
          </cell>
        </row>
        <row r="847">
          <cell r="C847" t="str">
            <v>6-1-1504</v>
          </cell>
          <cell r="D847" t="str">
            <v>6</v>
          </cell>
          <cell r="E847">
            <v>1</v>
          </cell>
          <cell r="G847" t="str">
            <v>1504</v>
          </cell>
          <cell r="H847" t="str">
            <v>品业</v>
          </cell>
          <cell r="I847" t="str">
            <v>蒋晓霞</v>
          </cell>
          <cell r="J847" t="str">
            <v>已签约</v>
          </cell>
          <cell r="K847">
            <v>84.6</v>
          </cell>
          <cell r="L847">
            <v>66.67</v>
          </cell>
          <cell r="O847" t="str">
            <v>彭林英</v>
          </cell>
          <cell r="P847" t="str">
            <v>440981199106061742</v>
          </cell>
          <cell r="Q847">
            <v>15813870880</v>
          </cell>
          <cell r="R847" t="str">
            <v>广东省广州市白云区大源金窟东街四巷7号</v>
          </cell>
          <cell r="S847" t="str">
            <v>中介-玉阁</v>
          </cell>
          <cell r="T847">
            <v>45130</v>
          </cell>
          <cell r="U847">
            <v>6772.39952718676</v>
          </cell>
          <cell r="V847">
            <v>572945</v>
          </cell>
          <cell r="W847" t="str">
            <v>0.95*0.97</v>
          </cell>
          <cell r="X847">
            <v>-60406</v>
          </cell>
          <cell r="AB847">
            <v>45154</v>
          </cell>
          <cell r="AC847">
            <v>7362.24586288416</v>
          </cell>
          <cell r="AD847">
            <v>622846</v>
          </cell>
        </row>
        <row r="848">
          <cell r="C848" t="str">
            <v>6-1-1505</v>
          </cell>
          <cell r="D848" t="str">
            <v>6</v>
          </cell>
          <cell r="E848">
            <v>1</v>
          </cell>
          <cell r="G848" t="str">
            <v>1505</v>
          </cell>
          <cell r="K848">
            <v>84.6</v>
          </cell>
          <cell r="L848">
            <v>66.67</v>
          </cell>
          <cell r="U848">
            <v>6662.90780141844</v>
          </cell>
          <cell r="V848">
            <v>563682</v>
          </cell>
          <cell r="W848" t="str">
            <v>0.95*0.96*0.99</v>
          </cell>
          <cell r="X848">
            <v>577684</v>
          </cell>
          <cell r="AB848" t="str">
            <v/>
          </cell>
          <cell r="AC848">
            <v>0</v>
          </cell>
        </row>
        <row r="849">
          <cell r="C849" t="str">
            <v>6-1-1506</v>
          </cell>
          <cell r="D849" t="str">
            <v>6</v>
          </cell>
          <cell r="E849">
            <v>1</v>
          </cell>
          <cell r="G849" t="str">
            <v>1506</v>
          </cell>
          <cell r="H849" t="str">
            <v>品业</v>
          </cell>
          <cell r="I849" t="str">
            <v>葛海虎</v>
          </cell>
          <cell r="J849" t="str">
            <v>已签约</v>
          </cell>
          <cell r="K849">
            <v>99.61</v>
          </cell>
          <cell r="L849">
            <v>78.5</v>
          </cell>
          <cell r="O849" t="str">
            <v>刘庆</v>
          </cell>
          <cell r="P849" t="str">
            <v>430382198909024016</v>
          </cell>
          <cell r="Q849">
            <v>17688886140</v>
          </cell>
          <cell r="R849" t="str">
            <v>广东省广州市白云区石井镇滘心村滘心庄二巷一号</v>
          </cell>
          <cell r="S849" t="str">
            <v>中介-玉阁</v>
          </cell>
          <cell r="T849">
            <v>45081</v>
          </cell>
          <cell r="U849">
            <v>6388.85654050798</v>
          </cell>
          <cell r="V849">
            <v>636394</v>
          </cell>
          <cell r="W849">
            <v>0.95</v>
          </cell>
          <cell r="X849">
            <v>37158</v>
          </cell>
          <cell r="AB849">
            <v>45090</v>
          </cell>
          <cell r="AC849">
            <v>6726.23230599337</v>
          </cell>
          <cell r="AD849">
            <v>670000</v>
          </cell>
        </row>
        <row r="850">
          <cell r="C850" t="str">
            <v>6-1-1601</v>
          </cell>
          <cell r="D850" t="str">
            <v>6</v>
          </cell>
          <cell r="E850">
            <v>1</v>
          </cell>
          <cell r="G850" t="str">
            <v>1601</v>
          </cell>
          <cell r="H850" t="str">
            <v>自销</v>
          </cell>
          <cell r="I850" t="str">
            <v>工抵</v>
          </cell>
          <cell r="J850" t="str">
            <v>已认购</v>
          </cell>
          <cell r="K850">
            <v>99.61</v>
          </cell>
          <cell r="L850">
            <v>78.5</v>
          </cell>
          <cell r="O850" t="str">
            <v>敖小林</v>
          </cell>
          <cell r="P850" t="str">
            <v>512924187209128157</v>
          </cell>
          <cell r="Q850">
            <v>13631609399</v>
          </cell>
          <cell r="S850" t="str">
            <v>工抵</v>
          </cell>
          <cell r="T850">
            <v>44895</v>
          </cell>
          <cell r="U850">
            <v>6998.37365726333</v>
          </cell>
          <cell r="V850">
            <v>697108</v>
          </cell>
          <cell r="W850" t="str">
            <v>0.95*0.97</v>
          </cell>
          <cell r="X850">
            <v>-10</v>
          </cell>
          <cell r="AB850" t="str">
            <v/>
          </cell>
          <cell r="AC850">
            <v>6769.46089750025</v>
          </cell>
          <cell r="AD850">
            <v>674306</v>
          </cell>
        </row>
        <row r="851">
          <cell r="C851" t="str">
            <v>6-1-1602</v>
          </cell>
          <cell r="D851" t="str">
            <v>6</v>
          </cell>
          <cell r="E851">
            <v>1</v>
          </cell>
          <cell r="G851" t="str">
            <v>1602</v>
          </cell>
          <cell r="H851" t="str">
            <v>自销</v>
          </cell>
          <cell r="I851" t="str">
            <v>工抵</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v>
          </cell>
          <cell r="V851">
            <v>585690</v>
          </cell>
          <cell r="W851" t="str">
            <v>0.95*0.96*0.99</v>
          </cell>
          <cell r="X851">
            <v>-39363</v>
          </cell>
          <cell r="AB851" t="str">
            <v/>
          </cell>
          <cell r="AC851">
            <v>6962.48226950355</v>
          </cell>
          <cell r="AD851">
            <v>589026</v>
          </cell>
        </row>
        <row r="852">
          <cell r="C852" t="str">
            <v>6-1-1603</v>
          </cell>
          <cell r="D852" t="str">
            <v>6</v>
          </cell>
          <cell r="E852">
            <v>1</v>
          </cell>
          <cell r="G852" t="str">
            <v>1603</v>
          </cell>
          <cell r="H852" t="str">
            <v>自销</v>
          </cell>
          <cell r="I852" t="str">
            <v>工抵</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v>
          </cell>
          <cell r="V852">
            <v>504707</v>
          </cell>
          <cell r="W852" t="str">
            <v>0.95*0.96*0.99</v>
          </cell>
          <cell r="X852">
            <v>23337</v>
          </cell>
          <cell r="AB852" t="str">
            <v/>
          </cell>
          <cell r="AC852">
            <v>6868.463356974</v>
          </cell>
          <cell r="AD852">
            <v>581072</v>
          </cell>
        </row>
        <row r="853">
          <cell r="C853" t="str">
            <v>6-1-1604</v>
          </cell>
          <cell r="D853" t="str">
            <v>6</v>
          </cell>
          <cell r="E853">
            <v>1</v>
          </cell>
          <cell r="G853" t="str">
            <v>1604</v>
          </cell>
          <cell r="H853" t="str">
            <v>自销</v>
          </cell>
          <cell r="I853" t="str">
            <v>工抵</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v>
          </cell>
          <cell r="V853">
            <v>572945</v>
          </cell>
          <cell r="W853" t="str">
            <v>0.95*0.86-4786</v>
          </cell>
          <cell r="X853">
            <v>-10677</v>
          </cell>
          <cell r="AB853" t="str">
            <v/>
          </cell>
          <cell r="AC853">
            <v>6774.43262411348</v>
          </cell>
          <cell r="AD853">
            <v>573117</v>
          </cell>
        </row>
        <row r="854">
          <cell r="C854" t="str">
            <v>6-1-1605</v>
          </cell>
          <cell r="D854" t="str">
            <v>6</v>
          </cell>
          <cell r="E854">
            <v>1</v>
          </cell>
          <cell r="G854" t="str">
            <v>1605</v>
          </cell>
          <cell r="H854" t="str">
            <v>自销</v>
          </cell>
          <cell r="I854" t="str">
            <v>工抵</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v>
          </cell>
          <cell r="V854">
            <v>563682</v>
          </cell>
          <cell r="W854">
            <v>0.95</v>
          </cell>
          <cell r="X854">
            <v>12521</v>
          </cell>
          <cell r="AB854" t="str">
            <v/>
          </cell>
          <cell r="AC854">
            <v>6680.41371158392</v>
          </cell>
          <cell r="AD854">
            <v>565163</v>
          </cell>
        </row>
        <row r="855">
          <cell r="C855" t="str">
            <v>6-1-1606</v>
          </cell>
          <cell r="D855" t="str">
            <v>6</v>
          </cell>
          <cell r="E855">
            <v>1</v>
          </cell>
          <cell r="G855" t="str">
            <v>1606</v>
          </cell>
          <cell r="H855" t="str">
            <v>自销</v>
          </cell>
          <cell r="I855" t="str">
            <v>蒋晓霞</v>
          </cell>
          <cell r="J855" t="str">
            <v>已签约</v>
          </cell>
          <cell r="K855">
            <v>99.61</v>
          </cell>
          <cell r="L855">
            <v>78.5</v>
          </cell>
          <cell r="O855" t="str">
            <v>杨馥川</v>
          </cell>
          <cell r="P855" t="str">
            <v>441422198004174518</v>
          </cell>
          <cell r="Q855">
            <v>18026387807</v>
          </cell>
          <cell r="R855" t="str">
            <v>广东省广州市白云区均禾街平沙村塘底田路1号锦阳小学</v>
          </cell>
          <cell r="S855" t="str">
            <v>工抵</v>
          </cell>
          <cell r="T855">
            <v>44901</v>
          </cell>
          <cell r="U855">
            <v>6415.2093163337</v>
          </cell>
          <cell r="V855">
            <v>639019</v>
          </cell>
          <cell r="X855">
            <v>80641</v>
          </cell>
          <cell r="AB855">
            <v>45068</v>
          </cell>
          <cell r="AC855">
            <v>6318.98403774721</v>
          </cell>
          <cell r="AD855">
            <v>629434</v>
          </cell>
        </row>
        <row r="856">
          <cell r="C856" t="str">
            <v>6-1-1701</v>
          </cell>
          <cell r="D856" t="str">
            <v>6</v>
          </cell>
          <cell r="E856">
            <v>1</v>
          </cell>
          <cell r="G856" t="str">
            <v>1701</v>
          </cell>
          <cell r="H856" t="str">
            <v>品业</v>
          </cell>
          <cell r="I856" t="str">
            <v>张燕秋</v>
          </cell>
          <cell r="J856" t="str">
            <v>已签约</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7051.09928722016</v>
          </cell>
          <cell r="V856">
            <v>702360</v>
          </cell>
          <cell r="W856" t="str">
            <v>0.95*0.96*0.99</v>
          </cell>
          <cell r="X856">
            <v>-15624</v>
          </cell>
          <cell r="AB856">
            <v>45062</v>
          </cell>
          <cell r="AC856">
            <v>6977.21112338119</v>
          </cell>
          <cell r="AD856">
            <v>695000</v>
          </cell>
        </row>
        <row r="857">
          <cell r="C857" t="str">
            <v>6-1-1702</v>
          </cell>
          <cell r="D857" t="str">
            <v>6</v>
          </cell>
          <cell r="E857">
            <v>1</v>
          </cell>
          <cell r="G857" t="str">
            <v>1702</v>
          </cell>
          <cell r="H857" t="str">
            <v>品业</v>
          </cell>
          <cell r="I857" t="str">
            <v>蒋晓霞</v>
          </cell>
          <cell r="J857" t="str">
            <v>已认购</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v>
          </cell>
          <cell r="V857">
            <v>590150</v>
          </cell>
          <cell r="W857" t="str">
            <v>0.95*0.97</v>
          </cell>
          <cell r="X857">
            <v>50843.5</v>
          </cell>
          <cell r="AB857" t="str">
            <v/>
          </cell>
          <cell r="AC857">
            <v>5945.6914893617</v>
          </cell>
          <cell r="AD857">
            <v>503005.5</v>
          </cell>
        </row>
        <row r="858">
          <cell r="C858" t="str">
            <v>6-1-1703</v>
          </cell>
          <cell r="D858" t="str">
            <v>6</v>
          </cell>
          <cell r="E858">
            <v>1</v>
          </cell>
          <cell r="G858" t="str">
            <v>1703</v>
          </cell>
          <cell r="K858">
            <v>84.6</v>
          </cell>
          <cell r="L858">
            <v>66.67</v>
          </cell>
          <cell r="U858">
            <v>5990.29550827423</v>
          </cell>
          <cell r="V858">
            <v>506779</v>
          </cell>
          <cell r="X858">
            <v>606889</v>
          </cell>
          <cell r="AB858" t="str">
            <v/>
          </cell>
          <cell r="AC858">
            <v>0</v>
          </cell>
        </row>
        <row r="859">
          <cell r="C859" t="str">
            <v>6-1-1704</v>
          </cell>
          <cell r="D859" t="str">
            <v>6</v>
          </cell>
          <cell r="E859">
            <v>1</v>
          </cell>
          <cell r="G859" t="str">
            <v>1704</v>
          </cell>
          <cell r="K859">
            <v>84.6</v>
          </cell>
          <cell r="L859">
            <v>66.67</v>
          </cell>
          <cell r="U859">
            <v>6825.13002364066</v>
          </cell>
          <cell r="V859">
            <v>577406</v>
          </cell>
          <cell r="W859" t="str">
            <v>0.95*0.97</v>
          </cell>
          <cell r="X859">
            <v>566819</v>
          </cell>
          <cell r="AB859" t="str">
            <v/>
          </cell>
          <cell r="AC859">
            <v>0</v>
          </cell>
        </row>
        <row r="860">
          <cell r="C860" t="str">
            <v>6-1-1705</v>
          </cell>
          <cell r="D860" t="str">
            <v>6</v>
          </cell>
          <cell r="E860">
            <v>1</v>
          </cell>
          <cell r="G860" t="str">
            <v>1705</v>
          </cell>
          <cell r="K860">
            <v>84.6</v>
          </cell>
          <cell r="L860">
            <v>66.67</v>
          </cell>
          <cell r="U860">
            <v>6715.36643026005</v>
          </cell>
          <cell r="V860">
            <v>568120</v>
          </cell>
          <cell r="W860" t="str">
            <v>0.95*0.97</v>
          </cell>
          <cell r="X860">
            <v>582233</v>
          </cell>
          <cell r="AB860" t="str">
            <v/>
          </cell>
          <cell r="AC860">
            <v>0</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6850.00501957635</v>
          </cell>
          <cell r="V861">
            <v>682329</v>
          </cell>
          <cell r="W861" t="str">
            <v>0.95*0.97</v>
          </cell>
          <cell r="X861">
            <v>-100</v>
          </cell>
          <cell r="AB861">
            <v>44752</v>
          </cell>
          <cell r="AC861">
            <v>6850.00501957635</v>
          </cell>
          <cell r="AD861">
            <v>682329</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6900.4517618713</v>
          </cell>
          <cell r="V862">
            <v>687354</v>
          </cell>
          <cell r="W862" t="str">
            <v>0.95*0.96*0.99</v>
          </cell>
          <cell r="X862">
            <v>-5010</v>
          </cell>
          <cell r="AB862">
            <v>44993</v>
          </cell>
          <cell r="AC862">
            <v>6724.93725529565</v>
          </cell>
          <cell r="AD862">
            <v>669871</v>
          </cell>
        </row>
        <row r="863">
          <cell r="C863" t="str">
            <v>6-1-1802</v>
          </cell>
          <cell r="D863" t="str">
            <v>6</v>
          </cell>
          <cell r="E863">
            <v>1</v>
          </cell>
          <cell r="G863" t="str">
            <v>1802</v>
          </cell>
          <cell r="H863" t="str">
            <v>品业</v>
          </cell>
          <cell r="I863" t="str">
            <v>蒋晓霞</v>
          </cell>
          <cell r="J863" t="str">
            <v>已签约</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v>
          </cell>
          <cell r="V863">
            <v>577406</v>
          </cell>
          <cell r="W863" t="str">
            <v>0.95*0.86-7188</v>
          </cell>
          <cell r="X863">
            <v>-1111</v>
          </cell>
          <cell r="AB863">
            <v>45069</v>
          </cell>
          <cell r="AC863">
            <v>6418.43971631206</v>
          </cell>
          <cell r="AD863">
            <v>543000</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cell r="AC864">
            <v>0</v>
          </cell>
        </row>
        <row r="865">
          <cell r="C865" t="str">
            <v>6-1-1804</v>
          </cell>
          <cell r="D865" t="str">
            <v>6</v>
          </cell>
          <cell r="E865">
            <v>1</v>
          </cell>
          <cell r="G865" t="str">
            <v>1804</v>
          </cell>
          <cell r="K865">
            <v>84.6</v>
          </cell>
          <cell r="L865">
            <v>66.67</v>
          </cell>
          <cell r="U865">
            <v>6674.47990543735</v>
          </cell>
          <cell r="V865">
            <v>564661</v>
          </cell>
          <cell r="W865" t="str">
            <v>0.95*0.97</v>
          </cell>
          <cell r="X865">
            <v>554308</v>
          </cell>
          <cell r="AB865" t="str">
            <v/>
          </cell>
          <cell r="AC865">
            <v>0</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6647.62411347518</v>
          </cell>
          <cell r="V866">
            <v>562389</v>
          </cell>
          <cell r="W866" t="str">
            <v>0.95*0.86</v>
          </cell>
          <cell r="X866">
            <v>16359</v>
          </cell>
          <cell r="AB866">
            <v>45004</v>
          </cell>
          <cell r="AC866">
            <v>6619.3853427896</v>
          </cell>
          <cell r="AD866">
            <v>560000</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6204.43730549142</v>
          </cell>
          <cell r="V867">
            <v>618024</v>
          </cell>
          <cell r="X867">
            <v>-190</v>
          </cell>
          <cell r="AB867">
            <v>44877</v>
          </cell>
          <cell r="AC867">
            <v>6205.35086838671</v>
          </cell>
          <cell r="AD867">
            <v>618115</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7051.09928722016</v>
          </cell>
          <cell r="V868">
            <v>702360</v>
          </cell>
          <cell r="W868">
            <v>0.95</v>
          </cell>
          <cell r="X868">
            <v>-19511</v>
          </cell>
          <cell r="AB868">
            <v>44984</v>
          </cell>
          <cell r="AC868">
            <v>7016.23330990864</v>
          </cell>
          <cell r="AD868">
            <v>698887</v>
          </cell>
        </row>
        <row r="869">
          <cell r="C869" t="str">
            <v>6-1-1902</v>
          </cell>
          <cell r="D869" t="str">
            <v>6</v>
          </cell>
          <cell r="E869">
            <v>1</v>
          </cell>
          <cell r="G869" t="str">
            <v>1902</v>
          </cell>
          <cell r="H869" t="str">
            <v>自销</v>
          </cell>
          <cell r="I869" t="str">
            <v>工抵</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v>
          </cell>
          <cell r="V869">
            <v>590150</v>
          </cell>
          <cell r="W869">
            <v>0.95</v>
          </cell>
          <cell r="X869">
            <v>-42336</v>
          </cell>
          <cell r="AB869" t="str">
            <v/>
          </cell>
          <cell r="AC869">
            <v>7047.10401891253</v>
          </cell>
          <cell r="AD869">
            <v>596185</v>
          </cell>
        </row>
        <row r="870">
          <cell r="C870" t="str">
            <v>6-1-1903</v>
          </cell>
          <cell r="D870" t="str">
            <v>6</v>
          </cell>
          <cell r="E870">
            <v>1</v>
          </cell>
          <cell r="G870" t="str">
            <v>1903</v>
          </cell>
          <cell r="H870" t="str">
            <v>自销</v>
          </cell>
          <cell r="I870" t="str">
            <v>工抵</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v>
          </cell>
          <cell r="V870">
            <v>510923</v>
          </cell>
          <cell r="W870">
            <v>0.95</v>
          </cell>
          <cell r="X870">
            <v>23622</v>
          </cell>
          <cell r="AB870" t="str">
            <v/>
          </cell>
          <cell r="AC870">
            <v>6953.08510638298</v>
          </cell>
          <cell r="AD870">
            <v>588231</v>
          </cell>
        </row>
        <row r="871">
          <cell r="C871" t="str">
            <v>6-1-1904</v>
          </cell>
          <cell r="D871" t="str">
            <v>6</v>
          </cell>
          <cell r="E871">
            <v>1</v>
          </cell>
          <cell r="G871" t="str">
            <v>1904</v>
          </cell>
          <cell r="H871" t="str">
            <v>自销</v>
          </cell>
          <cell r="I871" t="str">
            <v>工抵</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v>
          </cell>
          <cell r="V871">
            <v>577406</v>
          </cell>
          <cell r="W871">
            <v>0.95</v>
          </cell>
          <cell r="X871">
            <v>-13458</v>
          </cell>
          <cell r="AB871" t="str">
            <v/>
          </cell>
          <cell r="AC871">
            <v>6859.06619385343</v>
          </cell>
          <cell r="AD871">
            <v>580277</v>
          </cell>
        </row>
        <row r="872">
          <cell r="C872" t="str">
            <v>6-1-1905</v>
          </cell>
          <cell r="D872" t="str">
            <v>6</v>
          </cell>
          <cell r="E872">
            <v>1</v>
          </cell>
          <cell r="G872" t="str">
            <v>1905</v>
          </cell>
          <cell r="H872" t="str">
            <v>自销</v>
          </cell>
          <cell r="I872" t="str">
            <v>工抵</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6715.36643026005</v>
          </cell>
          <cell r="V872">
            <v>568120</v>
          </cell>
          <cell r="W872">
            <v>0.95</v>
          </cell>
          <cell r="X872">
            <v>9912</v>
          </cell>
          <cell r="AB872" t="str">
            <v/>
          </cell>
          <cell r="AC872">
            <v>6765.02364066194</v>
          </cell>
          <cell r="AD872">
            <v>572321</v>
          </cell>
        </row>
        <row r="873">
          <cell r="C873" t="str">
            <v>6-1-1906</v>
          </cell>
          <cell r="D873" t="str">
            <v>6</v>
          </cell>
          <cell r="E873">
            <v>1</v>
          </cell>
          <cell r="G873" t="str">
            <v>1906</v>
          </cell>
          <cell r="H873" t="str">
            <v>自销</v>
          </cell>
          <cell r="I873" t="str">
            <v>蒋晓霞</v>
          </cell>
          <cell r="J873" t="str">
            <v>已签约</v>
          </cell>
          <cell r="K873">
            <v>99.61</v>
          </cell>
          <cell r="L873">
            <v>78.5</v>
          </cell>
          <cell r="O873" t="str">
            <v>邹志平</v>
          </cell>
          <cell r="P873" t="str">
            <v>440204197801074414</v>
          </cell>
          <cell r="Q873">
            <v>18923090969</v>
          </cell>
          <cell r="R873" t="str">
            <v>广东省广州市白云区西槎路同景西街155号901房</v>
          </cell>
          <cell r="S873" t="str">
            <v>工抵</v>
          </cell>
          <cell r="T873">
            <v>44901</v>
          </cell>
          <cell r="U873">
            <v>6494.24756550547</v>
          </cell>
          <cell r="V873">
            <v>646892</v>
          </cell>
          <cell r="W873" t="str">
            <v>0.95*0.86-6631</v>
          </cell>
          <cell r="X873">
            <v>81635</v>
          </cell>
          <cell r="AB873">
            <v>45068</v>
          </cell>
          <cell r="AC873">
            <v>6396.83766690091</v>
          </cell>
          <cell r="AD873">
            <v>637189</v>
          </cell>
        </row>
        <row r="874">
          <cell r="C874" t="str">
            <v>6-1-2001</v>
          </cell>
          <cell r="D874" t="str">
            <v>6</v>
          </cell>
          <cell r="E874">
            <v>1</v>
          </cell>
          <cell r="G874" t="str">
            <v>2001</v>
          </cell>
          <cell r="H874" t="str">
            <v>自销</v>
          </cell>
          <cell r="I874" t="str">
            <v>工抵</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7103.83495632969</v>
          </cell>
          <cell r="V874">
            <v>707613</v>
          </cell>
          <cell r="W874" t="str">
            <v>0.95*0.87*0.99-1353</v>
          </cell>
          <cell r="X874">
            <v>-24062</v>
          </cell>
          <cell r="AB874" t="str">
            <v/>
          </cell>
          <cell r="AC874">
            <v>7112.92038951912</v>
          </cell>
          <cell r="AD874">
            <v>708518</v>
          </cell>
        </row>
        <row r="875">
          <cell r="C875" t="str">
            <v>6-1-2002</v>
          </cell>
          <cell r="D875" t="str">
            <v>6</v>
          </cell>
          <cell r="E875">
            <v>1</v>
          </cell>
          <cell r="G875" t="str">
            <v>2002</v>
          </cell>
          <cell r="H875" t="str">
            <v>自销</v>
          </cell>
          <cell r="I875" t="str">
            <v>工抵</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v>
          </cell>
          <cell r="V875">
            <v>594611</v>
          </cell>
          <cell r="W875" t="str">
            <v>0.95*0.97</v>
          </cell>
          <cell r="X875">
            <v>-35763</v>
          </cell>
          <cell r="AB875" t="str">
            <v/>
          </cell>
          <cell r="AC875">
            <v>7018.90070921986</v>
          </cell>
          <cell r="AD875">
            <v>593799</v>
          </cell>
        </row>
        <row r="876">
          <cell r="C876" t="str">
            <v>6-1-2003</v>
          </cell>
          <cell r="D876" t="str">
            <v>6</v>
          </cell>
          <cell r="E876">
            <v>1</v>
          </cell>
          <cell r="G876" t="str">
            <v>2003</v>
          </cell>
          <cell r="H876" t="str">
            <v>自销</v>
          </cell>
          <cell r="I876" t="str">
            <v>工抵</v>
          </cell>
          <cell r="J876" t="str">
            <v>已认购</v>
          </cell>
          <cell r="K876">
            <v>84.6</v>
          </cell>
          <cell r="L876">
            <v>66.67</v>
          </cell>
          <cell r="O876" t="str">
            <v>崔奕彪</v>
          </cell>
          <cell r="P876" t="str">
            <v>440923197609244812</v>
          </cell>
          <cell r="Q876">
            <v>13580599533</v>
          </cell>
          <cell r="R876" t="str">
            <v>广西省电白县霞洞镇霞洞中学宿舍</v>
          </cell>
          <cell r="S876" t="str">
            <v>工抵</v>
          </cell>
          <cell r="T876">
            <v>44901</v>
          </cell>
          <cell r="U876">
            <v>6014.78723404255</v>
          </cell>
          <cell r="V876">
            <v>508851</v>
          </cell>
          <cell r="W876">
            <v>0.95</v>
          </cell>
          <cell r="X876">
            <v>23526</v>
          </cell>
          <cell r="AB876" t="str">
            <v/>
          </cell>
          <cell r="AC876">
            <v>6924.88179669031</v>
          </cell>
          <cell r="AD876">
            <v>585845</v>
          </cell>
        </row>
        <row r="877">
          <cell r="C877" t="str">
            <v>6-1-2004</v>
          </cell>
          <cell r="D877" t="str">
            <v>6</v>
          </cell>
          <cell r="E877">
            <v>1</v>
          </cell>
          <cell r="G877" t="str">
            <v>2004</v>
          </cell>
          <cell r="H877" t="str">
            <v>自销</v>
          </cell>
          <cell r="I877" t="str">
            <v>工抵</v>
          </cell>
          <cell r="J877" t="str">
            <v>已认购</v>
          </cell>
          <cell r="K877">
            <v>84.6</v>
          </cell>
          <cell r="L877">
            <v>66.67</v>
          </cell>
          <cell r="O877" t="str">
            <v>崔奕彪</v>
          </cell>
          <cell r="P877" t="str">
            <v>440923197609244812</v>
          </cell>
          <cell r="Q877">
            <v>13580599533</v>
          </cell>
          <cell r="R877" t="str">
            <v>广西省电白县霞洞镇霞洞中学宿舍</v>
          </cell>
          <cell r="S877" t="str">
            <v>工抵</v>
          </cell>
          <cell r="T877">
            <v>44901</v>
          </cell>
          <cell r="U877">
            <v>6877.84869976359</v>
          </cell>
          <cell r="V877">
            <v>581866</v>
          </cell>
          <cell r="W877">
            <v>0.95</v>
          </cell>
          <cell r="X877">
            <v>-6692</v>
          </cell>
          <cell r="AB877" t="str">
            <v/>
          </cell>
          <cell r="AC877">
            <v>6830.85106382979</v>
          </cell>
          <cell r="AD877">
            <v>577890</v>
          </cell>
        </row>
        <row r="878">
          <cell r="C878" t="str">
            <v>6-1-2005</v>
          </cell>
          <cell r="D878" t="str">
            <v>6</v>
          </cell>
          <cell r="E878">
            <v>1</v>
          </cell>
          <cell r="G878" t="str">
            <v>2005</v>
          </cell>
          <cell r="H878" t="str">
            <v>自销</v>
          </cell>
          <cell r="I878" t="str">
            <v>工抵</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v>
          </cell>
          <cell r="V878">
            <v>572558</v>
          </cell>
          <cell r="W878" t="str">
            <v>0.95*0.9*0.97-6819</v>
          </cell>
          <cell r="X878">
            <v>16846</v>
          </cell>
          <cell r="AB878" t="str">
            <v/>
          </cell>
          <cell r="AC878">
            <v>6736.83215130024</v>
          </cell>
          <cell r="AD878">
            <v>569936</v>
          </cell>
        </row>
        <row r="879">
          <cell r="C879" t="str">
            <v>6-1-2006</v>
          </cell>
          <cell r="D879" t="str">
            <v>6</v>
          </cell>
          <cell r="E879">
            <v>1</v>
          </cell>
          <cell r="G879" t="str">
            <v>2006</v>
          </cell>
          <cell r="H879" t="str">
            <v>自销</v>
          </cell>
          <cell r="I879" t="str">
            <v>工抵</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v>
          </cell>
          <cell r="V879">
            <v>644269</v>
          </cell>
          <cell r="W879">
            <v>0.95</v>
          </cell>
          <cell r="X879">
            <v>81303</v>
          </cell>
          <cell r="AB879" t="str">
            <v/>
          </cell>
          <cell r="AC879">
            <v>6370.89649633571</v>
          </cell>
          <cell r="AD879">
            <v>634605</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7103.83495632969</v>
          </cell>
          <cell r="V880">
            <v>707613</v>
          </cell>
          <cell r="W880" t="str">
            <v>0.95*0.97</v>
          </cell>
          <cell r="X880">
            <v>-19617</v>
          </cell>
          <cell r="AB880">
            <v>44984</v>
          </cell>
          <cell r="AC880">
            <v>7068.29635578757</v>
          </cell>
          <cell r="AD880">
            <v>704073</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‘40182187811041548、</v>
          </cell>
          <cell r="Q881">
            <v>18565396568</v>
          </cell>
          <cell r="R881" t="str">
            <v>广州市花都区狮岭镇四村万家三队东三巷4号</v>
          </cell>
          <cell r="S881" t="str">
            <v>中介-喜佳</v>
          </cell>
          <cell r="T881">
            <v>44982</v>
          </cell>
          <cell r="U881">
            <v>7028.4988179669</v>
          </cell>
          <cell r="V881">
            <v>594611</v>
          </cell>
          <cell r="W881" t="str">
            <v>0.95*0.96*0.99</v>
          </cell>
          <cell r="X881">
            <v>8036</v>
          </cell>
          <cell r="AB881">
            <v>45003</v>
          </cell>
          <cell r="AC881">
            <v>6501.18203309693</v>
          </cell>
          <cell r="AD881">
            <v>550000</v>
          </cell>
        </row>
        <row r="882">
          <cell r="C882" t="str">
            <v>6-1-2103</v>
          </cell>
          <cell r="D882" t="str">
            <v>6</v>
          </cell>
          <cell r="E882">
            <v>1</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v>
          </cell>
          <cell r="V882">
            <v>506779</v>
          </cell>
          <cell r="W882" t="str">
            <v>0.95*0.96*0.99</v>
          </cell>
          <cell r="X882">
            <v>23149</v>
          </cell>
          <cell r="AB882">
            <v>45023</v>
          </cell>
          <cell r="AC882">
            <v>6900</v>
          </cell>
          <cell r="AD882">
            <v>583740</v>
          </cell>
        </row>
        <row r="883">
          <cell r="C883" t="str">
            <v>6-1-2104</v>
          </cell>
          <cell r="D883" t="str">
            <v>6</v>
          </cell>
          <cell r="E883">
            <v>1</v>
          </cell>
          <cell r="G883" t="str">
            <v>2104</v>
          </cell>
          <cell r="K883">
            <v>84.6</v>
          </cell>
          <cell r="L883">
            <v>66.67</v>
          </cell>
          <cell r="U883">
            <v>6877.84869976359</v>
          </cell>
          <cell r="V883">
            <v>581866</v>
          </cell>
          <cell r="W883" t="str">
            <v>0.95*0.86-986</v>
          </cell>
          <cell r="X883">
            <v>571198</v>
          </cell>
          <cell r="AB883" t="str">
            <v/>
          </cell>
          <cell r="AC883">
            <v>0</v>
          </cell>
        </row>
        <row r="884">
          <cell r="C884" t="str">
            <v>6-1-2105</v>
          </cell>
          <cell r="D884" t="str">
            <v>6</v>
          </cell>
          <cell r="E884">
            <v>1</v>
          </cell>
          <cell r="G884" t="str">
            <v>2105</v>
          </cell>
          <cell r="H884" t="str">
            <v>自销</v>
          </cell>
          <cell r="I884" t="str">
            <v>工抵</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v>
          </cell>
          <cell r="V884">
            <v>572558</v>
          </cell>
          <cell r="W884">
            <v>0.95</v>
          </cell>
          <cell r="X884">
            <v>19233</v>
          </cell>
          <cell r="AB884" t="str">
            <v/>
          </cell>
          <cell r="AC884">
            <v>6708.6170212766</v>
          </cell>
          <cell r="AD884">
            <v>567549</v>
          </cell>
        </row>
        <row r="885">
          <cell r="C885" t="str">
            <v>6-1-2106</v>
          </cell>
          <cell r="D885" t="str">
            <v>6</v>
          </cell>
          <cell r="E885">
            <v>1</v>
          </cell>
          <cell r="G885" t="str">
            <v>2106</v>
          </cell>
          <cell r="H885" t="str">
            <v>品业</v>
          </cell>
          <cell r="I885" t="str">
            <v>张燕秋</v>
          </cell>
          <cell r="J885" t="str">
            <v>已签约</v>
          </cell>
          <cell r="K885">
            <v>99.61</v>
          </cell>
          <cell r="L885">
            <v>78.5</v>
          </cell>
          <cell r="O885" t="str">
            <v>倪敏瑜</v>
          </cell>
          <cell r="P885" t="str">
            <v>440104198311141943</v>
          </cell>
          <cell r="Q885">
            <v>13556040290</v>
          </cell>
          <cell r="R885" t="str">
            <v>广东省广州市越秀区周家巷20号后座303房</v>
          </cell>
          <cell r="S885" t="str">
            <v>中介-兆丰</v>
          </cell>
          <cell r="T885">
            <v>45106</v>
          </cell>
          <cell r="U885">
            <v>6441.56209215942</v>
          </cell>
          <cell r="V885">
            <v>641644</v>
          </cell>
          <cell r="X885">
            <v>65526</v>
          </cell>
          <cell r="AB885">
            <v>45121</v>
          </cell>
          <cell r="AC885">
            <v>6500</v>
          </cell>
          <cell r="AD885">
            <v>647465</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7103.83495632969</v>
          </cell>
          <cell r="V886">
            <v>707613</v>
          </cell>
          <cell r="W886" t="str">
            <v>0.965*0.98*0.99</v>
          </cell>
          <cell r="X886">
            <v>4120</v>
          </cell>
          <cell r="AB886">
            <v>44998</v>
          </cell>
          <cell r="AC886">
            <v>6829.99698825419</v>
          </cell>
          <cell r="AD886">
            <v>680336</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v>
          </cell>
          <cell r="V887">
            <v>594611</v>
          </cell>
          <cell r="W887" t="str">
            <v>0.95*0.86-6349</v>
          </cell>
          <cell r="X887">
            <v>51294.6</v>
          </cell>
          <cell r="AB887" t="str">
            <v/>
          </cell>
          <cell r="AC887">
            <v>5989.85106382979</v>
          </cell>
          <cell r="AD887">
            <v>506741.4</v>
          </cell>
        </row>
        <row r="888">
          <cell r="C888" t="str">
            <v>6-1-2203</v>
          </cell>
          <cell r="D888" t="str">
            <v>6</v>
          </cell>
          <cell r="E888">
            <v>1</v>
          </cell>
          <cell r="G888" t="str">
            <v>2203</v>
          </cell>
          <cell r="H888" t="str">
            <v>品业</v>
          </cell>
          <cell r="I888" t="str">
            <v>葛海虎、杨天强</v>
          </cell>
          <cell r="J888" t="str">
            <v>已签约</v>
          </cell>
          <cell r="K888">
            <v>84.6</v>
          </cell>
          <cell r="L888">
            <v>66.67</v>
          </cell>
          <cell r="O888" t="str">
            <v>赵小英;刘科杰</v>
          </cell>
          <cell r="P888" t="str">
            <v>431129198804255435、431129199007125448</v>
          </cell>
          <cell r="Q888" t="str">
            <v>18520014490、15013057865</v>
          </cell>
          <cell r="R888" t="str">
            <v>广东省广州市天河区奥体路大观村菜鸟驿站30号</v>
          </cell>
          <cell r="S888" t="str">
            <v>中介-玉阁</v>
          </cell>
          <cell r="T888">
            <v>45062</v>
          </cell>
          <cell r="U888">
            <v>5965.80378250591</v>
          </cell>
          <cell r="V888">
            <v>504707</v>
          </cell>
          <cell r="X888">
            <v>-125591</v>
          </cell>
          <cell r="AB888">
            <v>45101</v>
          </cell>
          <cell r="AC888">
            <v>8628.84160756501</v>
          </cell>
          <cell r="AD888">
            <v>730000</v>
          </cell>
        </row>
        <row r="889">
          <cell r="C889" t="str">
            <v>6-1-2204</v>
          </cell>
          <cell r="D889" t="str">
            <v>6</v>
          </cell>
          <cell r="E889">
            <v>1</v>
          </cell>
          <cell r="G889" t="str">
            <v>2204</v>
          </cell>
          <cell r="K889">
            <v>84.6</v>
          </cell>
          <cell r="L889">
            <v>66.67</v>
          </cell>
          <cell r="U889">
            <v>6877.84869976359</v>
          </cell>
          <cell r="V889">
            <v>581866</v>
          </cell>
          <cell r="W889" t="str">
            <v>0.95*0.96*0.99</v>
          </cell>
          <cell r="X889">
            <v>571198</v>
          </cell>
          <cell r="AB889" t="str">
            <v/>
          </cell>
          <cell r="AC889">
            <v>0</v>
          </cell>
        </row>
        <row r="890">
          <cell r="C890" t="str">
            <v>6-1-2205</v>
          </cell>
          <cell r="D890" t="str">
            <v>6</v>
          </cell>
          <cell r="E890">
            <v>1</v>
          </cell>
          <cell r="G890" t="str">
            <v>2205</v>
          </cell>
          <cell r="K890">
            <v>84.6</v>
          </cell>
          <cell r="L890">
            <v>66.67</v>
          </cell>
          <cell r="U890">
            <v>6767.82505910165</v>
          </cell>
          <cell r="V890">
            <v>572558</v>
          </cell>
          <cell r="W890" t="str">
            <v>0.95*0.96*0.99</v>
          </cell>
          <cell r="X890">
            <v>586782</v>
          </cell>
          <cell r="AB890" t="str">
            <v/>
          </cell>
          <cell r="AC890">
            <v>0</v>
          </cell>
        </row>
        <row r="891">
          <cell r="C891" t="str">
            <v>6-1-2206</v>
          </cell>
          <cell r="D891" t="str">
            <v>6</v>
          </cell>
          <cell r="E891">
            <v>1</v>
          </cell>
          <cell r="G891" t="str">
            <v>2206</v>
          </cell>
          <cell r="H891" t="str">
            <v>品业</v>
          </cell>
          <cell r="I891" t="str">
            <v>杨天强</v>
          </cell>
          <cell r="J891" t="str">
            <v>已签约</v>
          </cell>
          <cell r="K891">
            <v>99.61</v>
          </cell>
          <cell r="L891">
            <v>78.5</v>
          </cell>
          <cell r="O891" t="str">
            <v>曹长娣</v>
          </cell>
          <cell r="P891" t="str">
            <v>44011119621201154X</v>
          </cell>
          <cell r="Q891">
            <v>13610248120</v>
          </cell>
          <cell r="R891" t="str">
            <v>广东省广州市白云区人和墟北后街3号301房</v>
          </cell>
          <cell r="S891" t="str">
            <v>中介-玉阁</v>
          </cell>
          <cell r="T891">
            <v>45090</v>
          </cell>
          <cell r="U891">
            <v>6415.2093163337</v>
          </cell>
          <cell r="V891">
            <v>639019</v>
          </cell>
          <cell r="W891" t="str">
            <v>0.95*0.87*0.99</v>
          </cell>
          <cell r="X891">
            <v>66498</v>
          </cell>
          <cell r="AB891">
            <v>45096</v>
          </cell>
          <cell r="AC891">
            <v>6460.96777431985</v>
          </cell>
          <cell r="AD891">
            <v>643577</v>
          </cell>
        </row>
        <row r="892">
          <cell r="C892" t="str">
            <v>6-1-2301</v>
          </cell>
          <cell r="D892" t="str">
            <v>6</v>
          </cell>
          <cell r="E892">
            <v>1</v>
          </cell>
          <cell r="G892" t="str">
            <v>2301</v>
          </cell>
          <cell r="H892" t="str">
            <v>品业</v>
          </cell>
          <cell r="I892" t="str">
            <v>范丽娟</v>
          </cell>
          <cell r="J892" t="str">
            <v>已签约</v>
          </cell>
          <cell r="K892">
            <v>99.61</v>
          </cell>
          <cell r="L892">
            <v>78.5</v>
          </cell>
          <cell r="O892" t="str">
            <v>王影</v>
          </cell>
          <cell r="P892" t="str">
            <v>220822197704177344</v>
          </cell>
          <cell r="Q892">
            <v>15886181444</v>
          </cell>
          <cell r="R892" t="str">
            <v>吉林省白城市通榆县御翠园正良元能源集团五楼</v>
          </cell>
          <cell r="S892" t="str">
            <v>中介-玉阁</v>
          </cell>
          <cell r="T892">
            <v>45075</v>
          </cell>
          <cell r="U892">
            <v>7156.56058628652</v>
          </cell>
          <cell r="V892">
            <v>712865</v>
          </cell>
          <cell r="W892" t="str">
            <v>0.95*0.86-1500</v>
          </cell>
          <cell r="X892">
            <v>-5010</v>
          </cell>
          <cell r="AB892">
            <v>45090</v>
          </cell>
          <cell r="AC892">
            <v>6972.66338721012</v>
          </cell>
          <cell r="AD892">
            <v>694547</v>
          </cell>
        </row>
        <row r="893">
          <cell r="C893" t="str">
            <v>6-1-2302</v>
          </cell>
          <cell r="D893" t="str">
            <v>6</v>
          </cell>
          <cell r="E893">
            <v>1</v>
          </cell>
          <cell r="G893" t="str">
            <v>2302</v>
          </cell>
          <cell r="H893" t="str">
            <v>品业</v>
          </cell>
          <cell r="I893" t="str">
            <v>张燕秋</v>
          </cell>
          <cell r="J893" t="str">
            <v>已签约</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v>
          </cell>
          <cell r="V893">
            <v>599072</v>
          </cell>
          <cell r="W893" t="str">
            <v>0.95*0.86-7188</v>
          </cell>
          <cell r="X893">
            <v>12223</v>
          </cell>
          <cell r="AB893">
            <v>45061</v>
          </cell>
          <cell r="AC893">
            <v>6501.18203309693</v>
          </cell>
          <cell r="AD893">
            <v>550000</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5941.31205673759</v>
          </cell>
          <cell r="V894">
            <v>502635</v>
          </cell>
          <cell r="W894" t="str">
            <v>0.95*0.86-6917</v>
          </cell>
          <cell r="X894">
            <v>-5981</v>
          </cell>
          <cell r="AB894">
            <v>44887</v>
          </cell>
          <cell r="AC894">
            <v>6011.00472813239</v>
          </cell>
          <cell r="AD894">
            <v>508531</v>
          </cell>
        </row>
        <row r="895">
          <cell r="C895" t="str">
            <v>6-1-2304</v>
          </cell>
          <cell r="D895" t="str">
            <v>6</v>
          </cell>
          <cell r="E895">
            <v>1</v>
          </cell>
          <cell r="G895" t="str">
            <v>2304</v>
          </cell>
          <cell r="K895">
            <v>84.6</v>
          </cell>
          <cell r="L895">
            <v>66.67</v>
          </cell>
          <cell r="U895">
            <v>6930.57919621749</v>
          </cell>
          <cell r="V895">
            <v>586327</v>
          </cell>
          <cell r="W895" t="str">
            <v>0.95*0.86</v>
          </cell>
          <cell r="X895">
            <v>575577</v>
          </cell>
          <cell r="AB895" t="str">
            <v/>
          </cell>
          <cell r="AC895">
            <v>0</v>
          </cell>
        </row>
        <row r="896">
          <cell r="C896" t="str">
            <v>6-1-2305</v>
          </cell>
          <cell r="D896" t="str">
            <v>6</v>
          </cell>
          <cell r="E896">
            <v>1</v>
          </cell>
          <cell r="G896" t="str">
            <v>2305</v>
          </cell>
          <cell r="H896" t="str">
            <v>品业</v>
          </cell>
          <cell r="I896" t="str">
            <v>蒋晓霞</v>
          </cell>
          <cell r="J896" t="str">
            <v>已认购</v>
          </cell>
          <cell r="K896">
            <v>84.6</v>
          </cell>
          <cell r="L896">
            <v>66.67</v>
          </cell>
          <cell r="O896" t="str">
            <v>贺洪全</v>
          </cell>
          <cell r="P896" t="str">
            <v>430481200509050374</v>
          </cell>
          <cell r="Q896" t="str">
            <v>15811767229、17665174579</v>
          </cell>
          <cell r="R896" t="str">
            <v>湖南省莱阳市长坪乡和平村20组</v>
          </cell>
          <cell r="S896" t="str">
            <v>中介-华江</v>
          </cell>
          <cell r="T896">
            <v>45168</v>
          </cell>
          <cell r="U896">
            <v>6820.28368794326</v>
          </cell>
          <cell r="V896">
            <v>576996</v>
          </cell>
          <cell r="W896" t="str">
            <v>0.95*0.86-6646</v>
          </cell>
          <cell r="X896">
            <v>-223319</v>
          </cell>
          <cell r="AB896" t="str">
            <v/>
          </cell>
          <cell r="AC896">
            <v>9629.40898345154</v>
          </cell>
          <cell r="AD896">
            <v>814648</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v>
          </cell>
          <cell r="V897">
            <v>636394</v>
          </cell>
          <cell r="W897" t="str">
            <v>0.95*0.86-6647</v>
          </cell>
          <cell r="X897">
            <v>-99</v>
          </cell>
          <cell r="AB897">
            <v>44854</v>
          </cell>
          <cell r="AC897">
            <v>6388.85654050798</v>
          </cell>
          <cell r="AD897">
            <v>636394</v>
          </cell>
        </row>
        <row r="898">
          <cell r="C898" t="str">
            <v>6-1-2401</v>
          </cell>
          <cell r="D898" t="str">
            <v>6</v>
          </cell>
          <cell r="E898">
            <v>1</v>
          </cell>
          <cell r="G898" t="str">
            <v>2401</v>
          </cell>
          <cell r="H898" t="str">
            <v>品业</v>
          </cell>
          <cell r="I898" t="str">
            <v>范丽娟</v>
          </cell>
          <cell r="J898" t="str">
            <v>已签约</v>
          </cell>
          <cell r="K898">
            <v>99.61</v>
          </cell>
          <cell r="L898">
            <v>78.5</v>
          </cell>
          <cell r="O898" t="str">
            <v>陆志立</v>
          </cell>
          <cell r="P898" t="str">
            <v>441226199302280035</v>
          </cell>
          <cell r="Q898">
            <v>18589226717</v>
          </cell>
          <cell r="R898" t="str">
            <v>广东省广州市白云区松洲街道松北路新村六巷24号</v>
          </cell>
          <cell r="S898" t="str">
            <v>中介-玉阁</v>
          </cell>
          <cell r="T898">
            <v>45095</v>
          </cell>
          <cell r="U898">
            <v>7156.56058628652</v>
          </cell>
          <cell r="V898">
            <v>712865</v>
          </cell>
          <cell r="W898">
            <v>0.95</v>
          </cell>
          <cell r="X898">
            <v>-55750</v>
          </cell>
          <cell r="AB898">
            <v>45125</v>
          </cell>
          <cell r="AC898">
            <v>7482.04999498042</v>
          </cell>
          <cell r="AD898">
            <v>745287</v>
          </cell>
        </row>
        <row r="899">
          <cell r="C899" t="str">
            <v>6-1-2402</v>
          </cell>
          <cell r="D899" t="str">
            <v>6</v>
          </cell>
          <cell r="E899">
            <v>1</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v>
          </cell>
          <cell r="V899">
            <v>599072</v>
          </cell>
          <cell r="W899">
            <v>0.95</v>
          </cell>
          <cell r="X899">
            <v>12223</v>
          </cell>
          <cell r="AB899">
            <v>45045</v>
          </cell>
          <cell r="AC899">
            <v>6501.18203309693</v>
          </cell>
          <cell r="AD899">
            <v>550000</v>
          </cell>
        </row>
        <row r="900">
          <cell r="C900" t="str">
            <v>6-1-2403</v>
          </cell>
          <cell r="D900" t="str">
            <v>6</v>
          </cell>
          <cell r="E900">
            <v>1</v>
          </cell>
          <cell r="G900" t="str">
            <v>2403</v>
          </cell>
          <cell r="K900">
            <v>84.6</v>
          </cell>
          <cell r="L900">
            <v>66.67</v>
          </cell>
          <cell r="U900">
            <v>5671.86761229314</v>
          </cell>
          <cell r="V900">
            <v>479840</v>
          </cell>
          <cell r="W900">
            <v>0.95</v>
          </cell>
          <cell r="X900">
            <v>574629</v>
          </cell>
          <cell r="AB900" t="str">
            <v/>
          </cell>
          <cell r="AC900">
            <v>0</v>
          </cell>
        </row>
        <row r="901">
          <cell r="C901" t="str">
            <v>6-1-2404</v>
          </cell>
          <cell r="D901" t="str">
            <v>6</v>
          </cell>
          <cell r="E901">
            <v>1</v>
          </cell>
          <cell r="G901" t="str">
            <v>2404</v>
          </cell>
          <cell r="K901">
            <v>84.6</v>
          </cell>
          <cell r="L901">
            <v>66.67</v>
          </cell>
          <cell r="U901">
            <v>6930.57919621749</v>
          </cell>
          <cell r="V901">
            <v>586327</v>
          </cell>
          <cell r="W901">
            <v>0.95</v>
          </cell>
          <cell r="X901">
            <v>575577</v>
          </cell>
          <cell r="AB901" t="str">
            <v/>
          </cell>
          <cell r="AC901">
            <v>0</v>
          </cell>
        </row>
        <row r="902">
          <cell r="C902" t="str">
            <v>6-1-2405</v>
          </cell>
          <cell r="D902" t="str">
            <v>6</v>
          </cell>
          <cell r="E902">
            <v>1</v>
          </cell>
          <cell r="G902" t="str">
            <v>2405</v>
          </cell>
          <cell r="K902">
            <v>84.6</v>
          </cell>
          <cell r="L902">
            <v>66.67</v>
          </cell>
          <cell r="U902">
            <v>6820.28368794326</v>
          </cell>
          <cell r="V902">
            <v>576996</v>
          </cell>
          <cell r="W902">
            <v>0.95</v>
          </cell>
          <cell r="X902">
            <v>591329</v>
          </cell>
          <cell r="AB902" t="str">
            <v/>
          </cell>
          <cell r="AC902">
            <v>0</v>
          </cell>
        </row>
        <row r="903">
          <cell r="C903" t="str">
            <v>6-1-2406</v>
          </cell>
          <cell r="D903" t="str">
            <v>6</v>
          </cell>
          <cell r="E903">
            <v>1</v>
          </cell>
          <cell r="G903" t="str">
            <v>2406</v>
          </cell>
          <cell r="H903" t="str">
            <v>品业</v>
          </cell>
          <cell r="I903" t="str">
            <v>范丽娟</v>
          </cell>
          <cell r="J903" t="str">
            <v>已认购</v>
          </cell>
          <cell r="K903">
            <v>99.61</v>
          </cell>
          <cell r="L903">
            <v>78.5</v>
          </cell>
          <cell r="O903" t="str">
            <v>黄凌美</v>
          </cell>
          <cell r="P903" t="str">
            <v>45222619820622332x</v>
          </cell>
          <cell r="Q903">
            <v>13726898413</v>
          </cell>
          <cell r="R903" t="str">
            <v>广西来宾市兴宾区迁江镇大村村民委大村144-2号</v>
          </cell>
          <cell r="S903" t="str">
            <v>中介-玉阁</v>
          </cell>
          <cell r="T903">
            <v>45107</v>
          </cell>
          <cell r="U903">
            <v>6129.38459993977</v>
          </cell>
          <cell r="V903">
            <v>610548</v>
          </cell>
          <cell r="W903" t="str">
            <v>0.95*0.86-8309</v>
          </cell>
          <cell r="X903">
            <v>-43132</v>
          </cell>
          <cell r="AB903" t="str">
            <v/>
          </cell>
          <cell r="AC903">
            <v>7243.94137134826</v>
          </cell>
          <cell r="AD903">
            <v>721569</v>
          </cell>
        </row>
        <row r="904">
          <cell r="C904" t="str">
            <v>6-1-2501</v>
          </cell>
          <cell r="D904" t="str">
            <v>6</v>
          </cell>
          <cell r="E904">
            <v>1</v>
          </cell>
          <cell r="G904" t="str">
            <v>2501</v>
          </cell>
          <cell r="H904" t="str">
            <v>品业</v>
          </cell>
          <cell r="I904" t="str">
            <v>范丽娟</v>
          </cell>
          <cell r="J904" t="str">
            <v>已签约</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v>45066</v>
          </cell>
          <cell r="AC904">
            <v>6350.00501957635</v>
          </cell>
          <cell r="AD904">
            <v>632524</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cell r="AC905">
            <v>0</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cell r="AC906">
            <v>5517.08037825059</v>
          </cell>
          <cell r="AD906">
            <v>466745</v>
          </cell>
        </row>
        <row r="907">
          <cell r="C907" t="str">
            <v>6-1-2504</v>
          </cell>
          <cell r="D907" t="str">
            <v>6</v>
          </cell>
          <cell r="E907">
            <v>1</v>
          </cell>
          <cell r="G907" t="str">
            <v>2504</v>
          </cell>
          <cell r="K907">
            <v>84.6</v>
          </cell>
          <cell r="L907">
            <v>66.67</v>
          </cell>
          <cell r="U907">
            <v>6807.16312056738</v>
          </cell>
          <cell r="V907">
            <v>575886</v>
          </cell>
          <cell r="W907">
            <v>0.95</v>
          </cell>
          <cell r="X907">
            <v>565327</v>
          </cell>
          <cell r="AB907" t="str">
            <v/>
          </cell>
          <cell r="AC907">
            <v>0</v>
          </cell>
        </row>
        <row r="908">
          <cell r="C908" t="str">
            <v>6-1-2505</v>
          </cell>
          <cell r="D908" t="str">
            <v>6</v>
          </cell>
          <cell r="E908">
            <v>1</v>
          </cell>
          <cell r="G908" t="str">
            <v>2505</v>
          </cell>
          <cell r="K908">
            <v>84.6</v>
          </cell>
          <cell r="L908">
            <v>66.67</v>
          </cell>
          <cell r="U908">
            <v>6805.93380614657</v>
          </cell>
          <cell r="V908">
            <v>575782</v>
          </cell>
          <cell r="W908" t="str">
            <v>0.95*0.97</v>
          </cell>
          <cell r="X908">
            <v>590085</v>
          </cell>
          <cell r="AB908" t="str">
            <v/>
          </cell>
          <cell r="AC908">
            <v>0</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v>
          </cell>
          <cell r="V909">
            <v>580926</v>
          </cell>
          <cell r="W909" t="str">
            <v>0.95*0.95*0.99</v>
          </cell>
          <cell r="X909">
            <v>-6479</v>
          </cell>
          <cell r="AB909">
            <v>44996</v>
          </cell>
          <cell r="AC909">
            <v>6545.52755747415</v>
          </cell>
          <cell r="AD909">
            <v>652000</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v>
          </cell>
          <cell r="V910">
            <v>640835</v>
          </cell>
          <cell r="W910" t="str">
            <v>0.95*0.97</v>
          </cell>
          <cell r="X910">
            <v>-5010</v>
          </cell>
          <cell r="AB910">
            <v>44975</v>
          </cell>
          <cell r="AC910">
            <v>6273.20550145568</v>
          </cell>
          <cell r="AD910">
            <v>624874</v>
          </cell>
        </row>
        <row r="911">
          <cell r="C911" t="str">
            <v>6-1-302</v>
          </cell>
          <cell r="D911" t="str">
            <v>6</v>
          </cell>
          <cell r="E911">
            <v>1</v>
          </cell>
          <cell r="G911">
            <v>302</v>
          </cell>
          <cell r="H911" t="str">
            <v>品业</v>
          </cell>
          <cell r="I911" t="str">
            <v>范丽娟</v>
          </cell>
          <cell r="J911" t="str">
            <v>已签约</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v>
          </cell>
          <cell r="V911">
            <v>551793</v>
          </cell>
          <cell r="W911" t="str">
            <v>0.95*0.95*0.99</v>
          </cell>
          <cell r="X911">
            <v>-106124</v>
          </cell>
          <cell r="AB911">
            <v>45062</v>
          </cell>
          <cell r="AC911">
            <v>7375.59101654846</v>
          </cell>
          <cell r="AD911">
            <v>623975</v>
          </cell>
        </row>
        <row r="912">
          <cell r="C912" t="str">
            <v>6-1-303</v>
          </cell>
          <cell r="D912" t="str">
            <v>6</v>
          </cell>
          <cell r="E912">
            <v>1</v>
          </cell>
          <cell r="G912">
            <v>303</v>
          </cell>
          <cell r="H912" t="str">
            <v>品业</v>
          </cell>
          <cell r="I912" t="str">
            <v>杨天强</v>
          </cell>
          <cell r="J912" t="str">
            <v>已签约</v>
          </cell>
          <cell r="K912">
            <v>84.6</v>
          </cell>
          <cell r="L912">
            <v>66.67</v>
          </cell>
          <cell r="O912" t="str">
            <v>姚秋娟;叶润华</v>
          </cell>
          <cell r="P912" t="str">
            <v>450104197709061545、432801197601054017</v>
          </cell>
          <cell r="Q912" t="str">
            <v>13826426628、13538729012</v>
          </cell>
          <cell r="R912" t="str">
            <v>广东省番禺区石基莲塘路3号加富花园街2座1梯402号</v>
          </cell>
          <cell r="S912" t="str">
            <v>中介-玉阁</v>
          </cell>
          <cell r="T912">
            <v>45067</v>
          </cell>
          <cell r="U912">
            <v>5321.47754137116</v>
          </cell>
          <cell r="V912">
            <v>450197</v>
          </cell>
          <cell r="W912" t="str">
            <v>0.95*0.95*0.99</v>
          </cell>
          <cell r="X912">
            <v>-5010</v>
          </cell>
          <cell r="AB912">
            <v>45074</v>
          </cell>
          <cell r="AC912">
            <v>6431.90307328605</v>
          </cell>
          <cell r="AD912">
            <v>544139</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v>
          </cell>
          <cell r="V913">
            <v>539048</v>
          </cell>
          <cell r="W913" t="str">
            <v>0.95*0.88-57726</v>
          </cell>
          <cell r="X913">
            <v>-21957</v>
          </cell>
          <cell r="AB913">
            <v>45003</v>
          </cell>
          <cell r="AC913">
            <v>6514.43262411348</v>
          </cell>
          <cell r="AD913">
            <v>551121</v>
          </cell>
        </row>
        <row r="914">
          <cell r="C914" t="str">
            <v>6-1-305</v>
          </cell>
          <cell r="D914" t="str">
            <v>6</v>
          </cell>
          <cell r="E914">
            <v>1</v>
          </cell>
          <cell r="G914">
            <v>305</v>
          </cell>
          <cell r="K914">
            <v>84.6</v>
          </cell>
          <cell r="L914">
            <v>66.67</v>
          </cell>
          <cell r="U914">
            <v>6100.86288416076</v>
          </cell>
          <cell r="V914">
            <v>516133</v>
          </cell>
          <cell r="X914">
            <v>528953</v>
          </cell>
          <cell r="AB914" t="str">
            <v/>
          </cell>
          <cell r="AC914">
            <v>0</v>
          </cell>
        </row>
        <row r="915">
          <cell r="C915" t="str">
            <v>6-1-306</v>
          </cell>
          <cell r="D915" t="str">
            <v>6</v>
          </cell>
          <cell r="E915">
            <v>1</v>
          </cell>
          <cell r="G915">
            <v>306</v>
          </cell>
          <cell r="H915" t="str">
            <v>品业</v>
          </cell>
          <cell r="I915" t="str">
            <v>葛海虎</v>
          </cell>
          <cell r="J915" t="str">
            <v>已签约</v>
          </cell>
          <cell r="K915">
            <v>99.61</v>
          </cell>
          <cell r="L915">
            <v>78.5</v>
          </cell>
          <cell r="O915" t="str">
            <v>董家军</v>
          </cell>
          <cell r="P915" t="str">
            <v>532322198909171511</v>
          </cell>
          <cell r="Q915" t="str">
            <v>18127002446、15096424100</v>
          </cell>
          <cell r="R915" t="str">
            <v>深圳市宝安区航站四路顺丰航空大夏A座6楼</v>
          </cell>
          <cell r="S915" t="str">
            <v>中介-兆丰</v>
          </cell>
          <cell r="T915">
            <v>45122</v>
          </cell>
          <cell r="U915">
            <v>5721.43359100492</v>
          </cell>
          <cell r="V915">
            <v>569912</v>
          </cell>
          <cell r="X915">
            <v>-112412</v>
          </cell>
          <cell r="AB915">
            <v>45156</v>
          </cell>
          <cell r="AC915">
            <v>7486.1359301275</v>
          </cell>
          <cell r="AD915">
            <v>745694</v>
          </cell>
        </row>
        <row r="916">
          <cell r="C916" t="str">
            <v>6-1-401</v>
          </cell>
          <cell r="D916" t="str">
            <v>6</v>
          </cell>
          <cell r="E916">
            <v>1</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cell r="AC916">
            <v>7864.30077301476</v>
          </cell>
          <cell r="AD916">
            <v>783363</v>
          </cell>
        </row>
        <row r="917">
          <cell r="C917" t="str">
            <v>6-1-402</v>
          </cell>
          <cell r="D917" t="str">
            <v>6</v>
          </cell>
          <cell r="E917">
            <v>1</v>
          </cell>
          <cell r="G917">
            <v>402</v>
          </cell>
          <cell r="I917" t="str">
            <v>工抵-刘伟</v>
          </cell>
          <cell r="K917">
            <v>84.6</v>
          </cell>
          <cell r="L917">
            <v>66.67</v>
          </cell>
          <cell r="U917">
            <v>6561.5011820331</v>
          </cell>
          <cell r="V917">
            <v>555103</v>
          </cell>
          <cell r="W917" t="str">
            <v>0.95*0.96*0.99</v>
          </cell>
          <cell r="X917">
            <v>520958</v>
          </cell>
          <cell r="AB917" t="str">
            <v/>
          </cell>
          <cell r="AC917">
            <v>0</v>
          </cell>
        </row>
        <row r="918">
          <cell r="C918" t="str">
            <v>6-1-403</v>
          </cell>
          <cell r="D918" t="str">
            <v>6</v>
          </cell>
          <cell r="E918">
            <v>1</v>
          </cell>
          <cell r="G918">
            <v>403</v>
          </cell>
          <cell r="H918" t="str">
            <v>品业</v>
          </cell>
          <cell r="I918" t="str">
            <v>范丽娟</v>
          </cell>
          <cell r="J918" t="str">
            <v>已认购</v>
          </cell>
          <cell r="K918">
            <v>84.6</v>
          </cell>
          <cell r="L918">
            <v>66.67</v>
          </cell>
          <cell r="O918" t="str">
            <v>李婷婷</v>
          </cell>
          <cell r="P918" t="str">
            <v>652723199206080322</v>
          </cell>
          <cell r="Q918">
            <v>13922377534</v>
          </cell>
          <cell r="R918" t="str">
            <v>广东省广州市南沙滨海半岛海宁7街7号</v>
          </cell>
          <cell r="S918" t="str">
            <v>中介-玉阁</v>
          </cell>
          <cell r="T918">
            <v>45171</v>
          </cell>
          <cell r="U918">
            <v>5427.62411347518</v>
          </cell>
          <cell r="V918">
            <v>459177</v>
          </cell>
          <cell r="W918" t="str">
            <v>0.95*0.97</v>
          </cell>
          <cell r="X918">
            <v>50458</v>
          </cell>
          <cell r="AB918" t="str">
            <v/>
          </cell>
          <cell r="AC918">
            <v>5903.36879432624</v>
          </cell>
          <cell r="AD918">
            <v>499425</v>
          </cell>
        </row>
        <row r="919">
          <cell r="C919" t="str">
            <v>6-1-404</v>
          </cell>
          <cell r="D919" t="str">
            <v>6</v>
          </cell>
          <cell r="E919">
            <v>1</v>
          </cell>
          <cell r="G919">
            <v>404</v>
          </cell>
          <cell r="K919">
            <v>84.6</v>
          </cell>
          <cell r="L919">
            <v>66.67</v>
          </cell>
          <cell r="U919">
            <v>6410.83924349882</v>
          </cell>
          <cell r="V919">
            <v>542357</v>
          </cell>
          <cell r="W919" t="str">
            <v>0.95*0.97</v>
          </cell>
          <cell r="X919">
            <v>532412</v>
          </cell>
          <cell r="AB919" t="str">
            <v/>
          </cell>
          <cell r="AC919">
            <v>0</v>
          </cell>
        </row>
        <row r="920">
          <cell r="C920" t="str">
            <v>6-1-405</v>
          </cell>
          <cell r="D920" t="str">
            <v>6</v>
          </cell>
          <cell r="E920">
            <v>1</v>
          </cell>
          <cell r="G920">
            <v>405</v>
          </cell>
          <cell r="H920" t="str">
            <v>品业</v>
          </cell>
          <cell r="I920" t="str">
            <v>范丽娟</v>
          </cell>
          <cell r="K920">
            <v>84.6</v>
          </cell>
          <cell r="L920">
            <v>66.67</v>
          </cell>
          <cell r="O920" t="str">
            <v>谢燕</v>
          </cell>
          <cell r="P920" t="str">
            <v>430522197201263884</v>
          </cell>
          <cell r="Q920">
            <v>15992031253</v>
          </cell>
          <cell r="R920" t="str">
            <v>广东省清远市清城区龙塘银盏中心村新都广场10栋702</v>
          </cell>
          <cell r="S920" t="str">
            <v>中介-兆丰</v>
          </cell>
          <cell r="U920">
            <v>6303.20330969267</v>
          </cell>
          <cell r="V920">
            <v>533251</v>
          </cell>
          <cell r="W920">
            <v>0.95</v>
          </cell>
          <cell r="X920">
            <v>-204526</v>
          </cell>
          <cell r="AB920" t="str">
            <v/>
          </cell>
          <cell r="AC920">
            <v>8877.34042553191</v>
          </cell>
          <cell r="AD920">
            <v>751023</v>
          </cell>
        </row>
        <row r="921">
          <cell r="C921" t="str">
            <v>6-1-406</v>
          </cell>
          <cell r="D921" t="str">
            <v>6</v>
          </cell>
          <cell r="E921">
            <v>1</v>
          </cell>
          <cell r="G921">
            <v>406</v>
          </cell>
          <cell r="H921" t="str">
            <v>品业</v>
          </cell>
          <cell r="I921" t="str">
            <v>蒋晓霞</v>
          </cell>
          <cell r="J921" t="str">
            <v>已签约</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v>
          </cell>
          <cell r="V921">
            <v>581283</v>
          </cell>
          <cell r="W921" t="str">
            <v>0.95*0.97</v>
          </cell>
          <cell r="X921">
            <v>5918</v>
          </cell>
          <cell r="AB921">
            <v>45118</v>
          </cell>
          <cell r="AC921">
            <v>6425.057725128</v>
          </cell>
          <cell r="AD921">
            <v>640000</v>
          </cell>
        </row>
        <row r="922">
          <cell r="C922" t="str">
            <v>6-1-501</v>
          </cell>
          <cell r="D922" t="str">
            <v>6</v>
          </cell>
          <cell r="E922">
            <v>1</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6840.18672824014</v>
          </cell>
          <cell r="V922">
            <v>681351</v>
          </cell>
          <cell r="W922" t="str">
            <v>0.95*0.95*0.99</v>
          </cell>
          <cell r="X922">
            <v>21055</v>
          </cell>
          <cell r="AB922">
            <v>45030</v>
          </cell>
          <cell r="AC922">
            <v>6404.97941973697</v>
          </cell>
          <cell r="AD922">
            <v>638000</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中介-喜佳</v>
          </cell>
          <cell r="T923">
            <v>44952</v>
          </cell>
          <cell r="U923">
            <v>6764.86997635934</v>
          </cell>
          <cell r="V923">
            <v>572308</v>
          </cell>
          <cell r="W923" t="str">
            <v>0.95*0.87-9662</v>
          </cell>
          <cell r="X923">
            <v>4124</v>
          </cell>
          <cell r="AB923">
            <v>44975</v>
          </cell>
          <cell r="AC923">
            <v>6300</v>
          </cell>
          <cell r="AD923">
            <v>532980</v>
          </cell>
        </row>
        <row r="924">
          <cell r="C924" t="str">
            <v>6-1-503</v>
          </cell>
          <cell r="D924" t="str">
            <v>6</v>
          </cell>
          <cell r="E924">
            <v>1</v>
          </cell>
          <cell r="G924">
            <v>503</v>
          </cell>
          <cell r="K924">
            <v>84.6</v>
          </cell>
          <cell r="L924">
            <v>66.67</v>
          </cell>
          <cell r="U924">
            <v>5697.05673758865</v>
          </cell>
          <cell r="V924">
            <v>481971</v>
          </cell>
          <cell r="W924" t="str">
            <v>0.95*0.97</v>
          </cell>
          <cell r="X924">
            <v>577181</v>
          </cell>
          <cell r="AB924" t="str">
            <v/>
          </cell>
          <cell r="AC924">
            <v>0</v>
          </cell>
        </row>
        <row r="925">
          <cell r="C925" t="str">
            <v>6-1-504</v>
          </cell>
          <cell r="D925" t="str">
            <v>6</v>
          </cell>
          <cell r="E925">
            <v>1</v>
          </cell>
          <cell r="G925">
            <v>504</v>
          </cell>
          <cell r="K925">
            <v>84.6</v>
          </cell>
          <cell r="L925">
            <v>66.67</v>
          </cell>
          <cell r="U925">
            <v>6614.21985815603</v>
          </cell>
          <cell r="V925">
            <v>559563</v>
          </cell>
          <cell r="W925">
            <v>0.95</v>
          </cell>
          <cell r="X925">
            <v>549304</v>
          </cell>
          <cell r="AB925" t="str">
            <v/>
          </cell>
          <cell r="AC925">
            <v>0</v>
          </cell>
        </row>
        <row r="926">
          <cell r="C926" t="str">
            <v>6-1-505</v>
          </cell>
          <cell r="D926" t="str">
            <v>6</v>
          </cell>
          <cell r="E926">
            <v>1</v>
          </cell>
          <cell r="G926">
            <v>505</v>
          </cell>
          <cell r="K926">
            <v>84.6</v>
          </cell>
          <cell r="L926">
            <v>66.67</v>
          </cell>
          <cell r="U926">
            <v>6505.53191489362</v>
          </cell>
          <cell r="V926">
            <v>550368</v>
          </cell>
          <cell r="W926">
            <v>0.95</v>
          </cell>
          <cell r="X926">
            <v>564039</v>
          </cell>
          <cell r="AB926" t="str">
            <v/>
          </cell>
          <cell r="AC926">
            <v>0</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v>
          </cell>
          <cell r="V927">
            <v>589289</v>
          </cell>
          <cell r="W927" t="str">
            <v>0.95*0.96*0.99</v>
          </cell>
          <cell r="X927">
            <v>-189</v>
          </cell>
          <cell r="AB927">
            <v>44849</v>
          </cell>
          <cell r="AC927">
            <v>5916.85573737577</v>
          </cell>
          <cell r="AD927">
            <v>589378</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6840.18672824014</v>
          </cell>
          <cell r="V928">
            <v>681351</v>
          </cell>
          <cell r="W928" t="str">
            <v>0.95*0.86-6824</v>
          </cell>
          <cell r="X928">
            <v>-19082</v>
          </cell>
          <cell r="AB928">
            <v>44975</v>
          </cell>
          <cell r="AC928">
            <v>6807.92089147676</v>
          </cell>
          <cell r="AD928">
            <v>678137</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6764.86997635934</v>
          </cell>
          <cell r="V929">
            <v>572308</v>
          </cell>
          <cell r="W929">
            <v>0.95</v>
          </cell>
          <cell r="X929">
            <v>8354</v>
          </cell>
          <cell r="AB929">
            <v>44922</v>
          </cell>
          <cell r="AC929">
            <v>6250</v>
          </cell>
          <cell r="AD929">
            <v>528750</v>
          </cell>
        </row>
        <row r="930">
          <cell r="C930" t="str">
            <v>6-1-603</v>
          </cell>
          <cell r="D930" t="str">
            <v>6</v>
          </cell>
          <cell r="E930">
            <v>1</v>
          </cell>
          <cell r="G930">
            <v>603</v>
          </cell>
          <cell r="K930">
            <v>84.6</v>
          </cell>
          <cell r="L930">
            <v>66.67</v>
          </cell>
          <cell r="U930">
            <v>5721.54846335697</v>
          </cell>
          <cell r="V930">
            <v>484043</v>
          </cell>
          <cell r="W930">
            <v>0.95</v>
          </cell>
          <cell r="X930">
            <v>579662</v>
          </cell>
          <cell r="AB930" t="str">
            <v/>
          </cell>
          <cell r="AC930">
            <v>0</v>
          </cell>
        </row>
        <row r="931">
          <cell r="C931" t="str">
            <v>6-1-604</v>
          </cell>
          <cell r="D931" t="str">
            <v>6</v>
          </cell>
          <cell r="E931">
            <v>1</v>
          </cell>
          <cell r="G931">
            <v>604</v>
          </cell>
          <cell r="H931" t="str">
            <v>品业</v>
          </cell>
          <cell r="I931" t="str">
            <v>杨天强</v>
          </cell>
          <cell r="J931" t="str">
            <v>已签约</v>
          </cell>
          <cell r="K931">
            <v>84.6</v>
          </cell>
          <cell r="L931">
            <v>66.67</v>
          </cell>
          <cell r="O931" t="str">
            <v>梁燕芳</v>
          </cell>
          <cell r="P931" t="str">
            <v>441802197605186022</v>
          </cell>
          <cell r="Q931">
            <v>13662311391</v>
          </cell>
          <cell r="R931" t="str">
            <v>广东省广州市白云区永泰红星街4巷401房</v>
          </cell>
          <cell r="S931" t="str">
            <v>中介-玉阁</v>
          </cell>
          <cell r="T931">
            <v>45144</v>
          </cell>
          <cell r="U931">
            <v>6614.21985815603</v>
          </cell>
          <cell r="V931">
            <v>559563</v>
          </cell>
          <cell r="W931" t="str">
            <v>0.95*0.9-55710</v>
          </cell>
          <cell r="X931">
            <v>50421</v>
          </cell>
          <cell r="AB931">
            <v>45154</v>
          </cell>
          <cell r="AC931">
            <v>5896.9621749409</v>
          </cell>
          <cell r="AD931">
            <v>498883</v>
          </cell>
        </row>
        <row r="932">
          <cell r="C932" t="str">
            <v>6-1-605</v>
          </cell>
          <cell r="D932" t="str">
            <v>6</v>
          </cell>
          <cell r="E932">
            <v>1</v>
          </cell>
          <cell r="G932">
            <v>605</v>
          </cell>
          <cell r="H932" t="str">
            <v>品业</v>
          </cell>
          <cell r="I932" t="str">
            <v>蒋晓霞</v>
          </cell>
          <cell r="J932" t="str">
            <v>已认购</v>
          </cell>
          <cell r="K932">
            <v>84.6</v>
          </cell>
          <cell r="L932">
            <v>66.67</v>
          </cell>
          <cell r="O932" t="str">
            <v>许小凤</v>
          </cell>
          <cell r="P932" t="str">
            <v>430424197407283423</v>
          </cell>
          <cell r="S932" t="str">
            <v>中介-玉阁</v>
          </cell>
          <cell r="T932">
            <v>45049</v>
          </cell>
          <cell r="U932">
            <v>6505.53191489362</v>
          </cell>
          <cell r="V932">
            <v>550368</v>
          </cell>
          <cell r="W932" t="str">
            <v>0.95*0.96*0.99</v>
          </cell>
          <cell r="X932">
            <v>-4118</v>
          </cell>
          <cell r="AB932" t="str">
            <v/>
          </cell>
          <cell r="AC932">
            <v>6715.80378250591</v>
          </cell>
          <cell r="AD932">
            <v>568157</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v>
          </cell>
          <cell r="V933">
            <v>552888</v>
          </cell>
          <cell r="W933" t="str">
            <v>0.95*0.96*0.99</v>
          </cell>
          <cell r="X933">
            <v>-69941</v>
          </cell>
          <cell r="AB933">
            <v>44878</v>
          </cell>
          <cell r="AC933">
            <v>6251.6815580765</v>
          </cell>
          <cell r="AD933">
            <v>622730</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6840.18672824014</v>
          </cell>
          <cell r="V934">
            <v>681351</v>
          </cell>
          <cell r="W934" t="str">
            <v>0.95*0.95*0.99</v>
          </cell>
          <cell r="X934">
            <v>-10</v>
          </cell>
          <cell r="AB934">
            <v>44901</v>
          </cell>
          <cell r="AC934">
            <v>6616.45417126794</v>
          </cell>
          <cell r="AD934">
            <v>659065</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6764.86997635934</v>
          </cell>
          <cell r="V935">
            <v>572308</v>
          </cell>
          <cell r="W935" t="str">
            <v>0.95*0.85-11638</v>
          </cell>
          <cell r="X935">
            <v>-87</v>
          </cell>
          <cell r="AB935">
            <v>44882</v>
          </cell>
          <cell r="AC935">
            <v>6349.77541371158</v>
          </cell>
          <cell r="AD935">
            <v>537191</v>
          </cell>
        </row>
        <row r="936">
          <cell r="C936" t="str">
            <v>6-1-703</v>
          </cell>
          <cell r="D936" t="str">
            <v>6</v>
          </cell>
          <cell r="E936">
            <v>1</v>
          </cell>
          <cell r="G936">
            <v>703</v>
          </cell>
          <cell r="H936" t="str">
            <v>品业</v>
          </cell>
          <cell r="I936" t="str">
            <v>蒋晓霞</v>
          </cell>
          <cell r="J936" t="str">
            <v>已认购</v>
          </cell>
          <cell r="K936">
            <v>84.6</v>
          </cell>
          <cell r="L936">
            <v>66.67</v>
          </cell>
          <cell r="O936" t="str">
            <v>彭卓辉</v>
          </cell>
          <cell r="P936" t="str">
            <v>442830196407210812</v>
          </cell>
          <cell r="Q936">
            <v>13928530364</v>
          </cell>
          <cell r="R936" t="str">
            <v>广东省罗定市太平镇镇安村委彭屋16号</v>
          </cell>
          <cell r="S936" t="str">
            <v>中介-华江</v>
          </cell>
          <cell r="T936">
            <v>45165</v>
          </cell>
          <cell r="U936">
            <v>5746.05200945627</v>
          </cell>
          <cell r="V936">
            <v>486116</v>
          </cell>
          <cell r="X936">
            <v>-221024</v>
          </cell>
          <cell r="AB936" t="str">
            <v/>
          </cell>
          <cell r="AC936">
            <v>9493.72340425532</v>
          </cell>
          <cell r="AD936">
            <v>803169</v>
          </cell>
        </row>
        <row r="937">
          <cell r="C937" t="str">
            <v>6-1-704</v>
          </cell>
          <cell r="D937" t="str">
            <v>6</v>
          </cell>
          <cell r="E937">
            <v>1</v>
          </cell>
          <cell r="G937">
            <v>704</v>
          </cell>
          <cell r="K937">
            <v>84.6</v>
          </cell>
          <cell r="L937">
            <v>66.67</v>
          </cell>
          <cell r="U937">
            <v>6614.21985815603</v>
          </cell>
          <cell r="V937">
            <v>559563</v>
          </cell>
          <cell r="X937">
            <v>549304</v>
          </cell>
          <cell r="AB937" t="str">
            <v/>
          </cell>
          <cell r="AC937">
            <v>0</v>
          </cell>
        </row>
        <row r="938">
          <cell r="C938" t="str">
            <v>6-1-705</v>
          </cell>
          <cell r="D938" t="str">
            <v>6</v>
          </cell>
          <cell r="E938">
            <v>1</v>
          </cell>
          <cell r="G938">
            <v>705</v>
          </cell>
          <cell r="K938">
            <v>84.6</v>
          </cell>
          <cell r="L938">
            <v>66.67</v>
          </cell>
          <cell r="U938">
            <v>6505.53191489362</v>
          </cell>
          <cell r="V938">
            <v>550368</v>
          </cell>
          <cell r="X938">
            <v>564039</v>
          </cell>
          <cell r="AB938" t="str">
            <v/>
          </cell>
          <cell r="AC938">
            <v>0</v>
          </cell>
        </row>
        <row r="939">
          <cell r="C939" t="str">
            <v>6-1-706</v>
          </cell>
          <cell r="D939" t="str">
            <v>6</v>
          </cell>
          <cell r="E939">
            <v>1</v>
          </cell>
          <cell r="G939">
            <v>706</v>
          </cell>
          <cell r="H939" t="str">
            <v>品业</v>
          </cell>
          <cell r="I939" t="str">
            <v>杨天强</v>
          </cell>
          <cell r="J939" t="str">
            <v>已签约</v>
          </cell>
          <cell r="K939">
            <v>99.61</v>
          </cell>
          <cell r="L939">
            <v>78.5</v>
          </cell>
          <cell r="O939" t="str">
            <v>孙作全;范运英</v>
          </cell>
          <cell r="P939" t="str">
            <v>512925197701180519、432824197902113660</v>
          </cell>
          <cell r="Q939" t="str">
            <v>15915971202、15818128331</v>
          </cell>
          <cell r="R939" t="str">
            <v>广东省广州市花都区狮岭镇咸水岭旧村7巷4号</v>
          </cell>
          <cell r="S939" t="str">
            <v>中介-玉阁</v>
          </cell>
          <cell r="T939">
            <v>45049</v>
          </cell>
          <cell r="U939">
            <v>6178.10460797109</v>
          </cell>
          <cell r="V939">
            <v>615401</v>
          </cell>
          <cell r="W939" t="str">
            <v>0.95*0.95*0.99</v>
          </cell>
          <cell r="X939">
            <v>6482</v>
          </cell>
          <cell r="AB939">
            <v>45057</v>
          </cell>
          <cell r="AC939">
            <v>6800</v>
          </cell>
          <cell r="AD939">
            <v>677348</v>
          </cell>
        </row>
        <row r="940">
          <cell r="C940" t="str">
            <v>6-1-801</v>
          </cell>
          <cell r="D940" t="str">
            <v>6</v>
          </cell>
          <cell r="E940">
            <v>1</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v>
          </cell>
          <cell r="V940">
            <v>686604</v>
          </cell>
          <cell r="W940" t="str">
            <v>0.95*0.97</v>
          </cell>
          <cell r="X940">
            <v>-140865</v>
          </cell>
          <cell r="AB940">
            <v>45038</v>
          </cell>
          <cell r="AC940">
            <v>8081.51791988756</v>
          </cell>
          <cell r="AD940">
            <v>805000</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v>
          </cell>
          <cell r="V941">
            <v>576767</v>
          </cell>
          <cell r="W941" t="str">
            <v>0.95*0.95*0.99</v>
          </cell>
          <cell r="X941">
            <v>-5010</v>
          </cell>
          <cell r="AB941">
            <v>45002</v>
          </cell>
          <cell r="AC941">
            <v>6457.44680851064</v>
          </cell>
          <cell r="AD941">
            <v>546300</v>
          </cell>
        </row>
        <row r="942">
          <cell r="C942" t="str">
            <v>6-1-803</v>
          </cell>
          <cell r="D942" t="str">
            <v>6</v>
          </cell>
          <cell r="E942">
            <v>1</v>
          </cell>
          <cell r="G942">
            <v>803</v>
          </cell>
          <cell r="K942">
            <v>84.6</v>
          </cell>
          <cell r="L942">
            <v>66.67</v>
          </cell>
          <cell r="U942">
            <v>5770.54373522459</v>
          </cell>
          <cell r="V942">
            <v>488188</v>
          </cell>
          <cell r="W942" t="str">
            <v>0.95*0.95*0.99</v>
          </cell>
          <cell r="X942">
            <v>584626</v>
          </cell>
          <cell r="AB942" t="str">
            <v/>
          </cell>
          <cell r="AC942">
            <v>0</v>
          </cell>
        </row>
        <row r="943">
          <cell r="C943" t="str">
            <v>6-1-804</v>
          </cell>
          <cell r="D943" t="str">
            <v>6</v>
          </cell>
          <cell r="E943">
            <v>1</v>
          </cell>
          <cell r="G943">
            <v>804</v>
          </cell>
          <cell r="H943" t="str">
            <v>品业</v>
          </cell>
          <cell r="I943" t="str">
            <v>杨天强</v>
          </cell>
          <cell r="K943">
            <v>84.6</v>
          </cell>
          <cell r="L943">
            <v>66.67</v>
          </cell>
          <cell r="O943" t="str">
            <v>李群</v>
          </cell>
          <cell r="P943" t="str">
            <v>513524198101153426</v>
          </cell>
          <cell r="Q943">
            <v>13433916836</v>
          </cell>
          <cell r="R943" t="str">
            <v>广东省广州市花都区狮岭镇盘古北路79号</v>
          </cell>
          <cell r="S943" t="str">
            <v>中介-华江</v>
          </cell>
          <cell r="U943">
            <v>6666.95035460993</v>
          </cell>
          <cell r="V943">
            <v>564024</v>
          </cell>
          <cell r="X943">
            <v>-213909</v>
          </cell>
          <cell r="AB943" t="str">
            <v/>
          </cell>
          <cell r="AC943">
            <v>9073.1914893617</v>
          </cell>
          <cell r="AD943">
            <v>767592</v>
          </cell>
        </row>
        <row r="944">
          <cell r="C944" t="str">
            <v>6-1-805</v>
          </cell>
          <cell r="D944" t="str">
            <v>6</v>
          </cell>
          <cell r="E944">
            <v>1</v>
          </cell>
          <cell r="G944">
            <v>805</v>
          </cell>
          <cell r="H944" t="str">
            <v>品业</v>
          </cell>
          <cell r="I944" t="str">
            <v>蒋晓霞</v>
          </cell>
          <cell r="K944">
            <v>84.6</v>
          </cell>
          <cell r="L944">
            <v>66.67</v>
          </cell>
          <cell r="O944" t="str">
            <v>李国颂</v>
          </cell>
          <cell r="P944" t="str">
            <v>440621196812171037</v>
          </cell>
          <cell r="Q944">
            <v>15816208733</v>
          </cell>
          <cell r="R944" t="str">
            <v>广东省佛山市三水区芦</v>
          </cell>
          <cell r="S944" t="str">
            <v>中介-华江</v>
          </cell>
          <cell r="U944">
            <v>6557.99054373523</v>
          </cell>
          <cell r="V944">
            <v>554806</v>
          </cell>
          <cell r="W944" t="str">
            <v>0.95*0.97</v>
          </cell>
          <cell r="X944">
            <v>-228413</v>
          </cell>
          <cell r="AB944" t="str">
            <v/>
          </cell>
          <cell r="AC944">
            <v>9420.80378250591</v>
          </cell>
          <cell r="AD944">
            <v>797000</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v>
          </cell>
          <cell r="V945">
            <v>572358</v>
          </cell>
          <cell r="W945" t="str">
            <v>0.95*0.86</v>
          </cell>
          <cell r="X945">
            <v>-5010</v>
          </cell>
          <cell r="AB945">
            <v>44988</v>
          </cell>
          <cell r="AC945">
            <v>6435.20730850316</v>
          </cell>
          <cell r="AD945">
            <v>641011</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v>
          </cell>
          <cell r="V946">
            <v>686604</v>
          </cell>
          <cell r="W946" t="str">
            <v>0.95*0.97</v>
          </cell>
          <cell r="X946">
            <v>-134379</v>
          </cell>
          <cell r="AB946">
            <v>44967</v>
          </cell>
          <cell r="AC946">
            <v>8016.40397550447</v>
          </cell>
          <cell r="AD946">
            <v>798514</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v>
          </cell>
          <cell r="V947">
            <v>576767</v>
          </cell>
          <cell r="W947" t="str">
            <v>0.95*0.97</v>
          </cell>
          <cell r="X947">
            <v>-10865</v>
          </cell>
          <cell r="AB947">
            <v>44980</v>
          </cell>
          <cell r="AC947">
            <v>6526.6548463357</v>
          </cell>
          <cell r="AD947">
            <v>552155</v>
          </cell>
        </row>
        <row r="948">
          <cell r="C948" t="str">
            <v>6-1-903</v>
          </cell>
          <cell r="D948" t="str">
            <v>6</v>
          </cell>
          <cell r="E948">
            <v>1</v>
          </cell>
          <cell r="G948">
            <v>903</v>
          </cell>
          <cell r="H948" t="str">
            <v>品业</v>
          </cell>
          <cell r="I948" t="str">
            <v>杨天强</v>
          </cell>
          <cell r="J948" t="str">
            <v>已认购</v>
          </cell>
          <cell r="K948">
            <v>84.6</v>
          </cell>
          <cell r="L948">
            <v>66.67</v>
          </cell>
          <cell r="O948" t="str">
            <v>廖丽萍</v>
          </cell>
          <cell r="P948" t="str">
            <v>452223198408241041</v>
          </cell>
          <cell r="Q948">
            <v>18276281340</v>
          </cell>
          <cell r="R948" t="str">
            <v>-</v>
          </cell>
          <cell r="S948" t="str">
            <v>中介-玉阁</v>
          </cell>
          <cell r="T948">
            <v>45090</v>
          </cell>
          <cell r="U948">
            <v>5795.03546099291</v>
          </cell>
          <cell r="V948">
            <v>490260</v>
          </cell>
          <cell r="W948" t="str">
            <v>0.95*0.97</v>
          </cell>
          <cell r="X948">
            <v>54201.62</v>
          </cell>
          <cell r="AB948" t="str">
            <v/>
          </cell>
          <cell r="AC948">
            <v>6299.11796690307</v>
          </cell>
          <cell r="AD948">
            <v>532905.38</v>
          </cell>
        </row>
        <row r="949">
          <cell r="C949" t="str">
            <v>6-1-904</v>
          </cell>
          <cell r="D949" t="str">
            <v>6</v>
          </cell>
          <cell r="E949">
            <v>1</v>
          </cell>
          <cell r="G949">
            <v>904</v>
          </cell>
          <cell r="H949" t="str">
            <v>品业</v>
          </cell>
          <cell r="I949" t="str">
            <v>杨天强</v>
          </cell>
          <cell r="K949">
            <v>84.6</v>
          </cell>
          <cell r="L949">
            <v>66.67</v>
          </cell>
          <cell r="O949" t="str">
            <v>马永鑫</v>
          </cell>
          <cell r="P949" t="str">
            <v>‘421122199301180038</v>
          </cell>
          <cell r="Q949">
            <v>17520440038</v>
          </cell>
          <cell r="R949" t="str">
            <v>广东省东莞市麻涌区</v>
          </cell>
          <cell r="S949" t="str">
            <v>中介-玉阁</v>
          </cell>
          <cell r="U949">
            <v>6666.95035460993</v>
          </cell>
          <cell r="V949">
            <v>564024</v>
          </cell>
          <cell r="W949" t="str">
            <v>0.95*0.97</v>
          </cell>
          <cell r="X949">
            <v>50791</v>
          </cell>
          <cell r="AB949" t="str">
            <v/>
          </cell>
          <cell r="AC949">
            <v>5944.34988179669</v>
          </cell>
          <cell r="AD949">
            <v>502892</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6557.99054373523</v>
          </cell>
          <cell r="V950">
            <v>554806</v>
          </cell>
          <cell r="W950">
            <v>0.95</v>
          </cell>
          <cell r="X950">
            <v>56849.7</v>
          </cell>
          <cell r="AB950" t="str">
            <v/>
          </cell>
          <cell r="AC950">
            <v>6048.90425531915</v>
          </cell>
          <cell r="AD950">
            <v>511737.3</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7066.26844694308</v>
          </cell>
          <cell r="V951">
            <v>703871</v>
          </cell>
          <cell r="W951" t="str">
            <v>0.95*0.86</v>
          </cell>
          <cell r="X951">
            <v>-100</v>
          </cell>
          <cell r="AB951">
            <v>44764</v>
          </cell>
          <cell r="AC951">
            <v>7066.26844694308</v>
          </cell>
          <cell r="AD951">
            <v>703871</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v>
          </cell>
          <cell r="V952">
            <v>969727.08045977</v>
          </cell>
          <cell r="W952" t="str">
            <v>0.95*0.96*0.99</v>
          </cell>
          <cell r="X952">
            <v>-100</v>
          </cell>
          <cell r="AB952">
            <v>44303</v>
          </cell>
          <cell r="AC952">
            <v>9230.23395923285</v>
          </cell>
          <cell r="AD952">
            <v>919239</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9984.80015751132</v>
          </cell>
          <cell r="V953">
            <v>845213.333333333</v>
          </cell>
          <cell r="W953">
            <v>0.95</v>
          </cell>
          <cell r="X953">
            <v>-85</v>
          </cell>
          <cell r="AB953">
            <v>44366</v>
          </cell>
          <cell r="AC953">
            <v>9149.68694624926</v>
          </cell>
          <cell r="AD953">
            <v>774521</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10099.742686247</v>
          </cell>
          <cell r="V954">
            <v>854943.218390805</v>
          </cell>
          <cell r="W954" t="str">
            <v>0.95*0.95*0.99</v>
          </cell>
          <cell r="X954">
            <v>-85</v>
          </cell>
          <cell r="AB954">
            <v>44337</v>
          </cell>
          <cell r="AC954">
            <v>9292.97105729474</v>
          </cell>
          <cell r="AD954">
            <v>786650</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9869.85762877569</v>
          </cell>
          <cell r="V955">
            <v>835483.448275862</v>
          </cell>
          <cell r="W955" t="str">
            <v>0.95*0.86*0.99-421</v>
          </cell>
          <cell r="X955">
            <v>-85</v>
          </cell>
          <cell r="AB955">
            <v>44325</v>
          </cell>
          <cell r="AC955">
            <v>8998.59421145895</v>
          </cell>
          <cell r="AD955">
            <v>761731</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9754.91510004006</v>
          </cell>
          <cell r="V956">
            <v>825753.563218391</v>
          </cell>
          <cell r="W956" t="str">
            <v>0.95*0.86-9780</v>
          </cell>
          <cell r="X956">
            <v>-85</v>
          </cell>
          <cell r="AB956">
            <v>44299</v>
          </cell>
          <cell r="AC956">
            <v>8769.2734790313</v>
          </cell>
          <cell r="AD956">
            <v>742319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9967.07835458714</v>
          </cell>
          <cell r="V957">
            <v>992621.333333333</v>
          </cell>
          <cell r="W957" t="str">
            <v>0.95*0.86-3000</v>
          </cell>
          <cell r="X957">
            <v>-100</v>
          </cell>
          <cell r="AB957">
            <v>44461</v>
          </cell>
          <cell r="AC957">
            <v>9636.17833115775</v>
          </cell>
          <cell r="AD957">
            <v>959667</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v>
          </cell>
          <cell r="V958">
            <v>969727.08045977</v>
          </cell>
          <cell r="W958">
            <v>0.95</v>
          </cell>
          <cell r="X958">
            <v>-100</v>
          </cell>
          <cell r="AB958">
            <v>44301</v>
          </cell>
          <cell r="AC958">
            <v>9230.23395923285</v>
          </cell>
          <cell r="AD958">
            <v>919239</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9984.80015751132</v>
          </cell>
          <cell r="V959">
            <v>845213.333333333</v>
          </cell>
          <cell r="W959" t="str">
            <v>0.95*0.97</v>
          </cell>
          <cell r="X959">
            <v>-85</v>
          </cell>
          <cell r="AB959">
            <v>44310</v>
          </cell>
          <cell r="AC959">
            <v>8966.68635558181</v>
          </cell>
          <cell r="AD959">
            <v>759030</v>
          </cell>
        </row>
        <row r="960">
          <cell r="C960" t="str">
            <v>7-1-1103</v>
          </cell>
          <cell r="D960" t="str">
            <v>7</v>
          </cell>
          <cell r="E960">
            <v>1</v>
          </cell>
          <cell r="G960" t="str">
            <v>1103</v>
          </cell>
          <cell r="H960" t="str">
            <v>自销</v>
          </cell>
          <cell r="I960" t="str">
            <v>刘梓轩</v>
          </cell>
          <cell r="J960" t="str">
            <v>已签约</v>
          </cell>
          <cell r="K960">
            <v>84.65</v>
          </cell>
          <cell r="L960">
            <v>66.67</v>
          </cell>
          <cell r="O960" t="str">
            <v>方慧欣</v>
          </cell>
          <cell r="P960" t="str">
            <v>330821197610212320</v>
          </cell>
          <cell r="Q960" t="str">
            <v>18664867983</v>
          </cell>
          <cell r="R960" t="str">
            <v>广东省广州市天河区汇景新城世家F-1302房</v>
          </cell>
          <cell r="T960">
            <v>44297</v>
          </cell>
          <cell r="U960">
            <v>9981.60661547549</v>
          </cell>
          <cell r="V960">
            <v>844943</v>
          </cell>
          <cell r="W960">
            <v>0.95</v>
          </cell>
          <cell r="X960">
            <v>-85</v>
          </cell>
          <cell r="AB960">
            <v>45144</v>
          </cell>
          <cell r="AC960">
            <v>9292.97105729474</v>
          </cell>
          <cell r="AD960">
            <v>786650</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9869.85762877569</v>
          </cell>
          <cell r="V961">
            <v>835483.448275862</v>
          </cell>
          <cell r="W961">
            <v>0.95</v>
          </cell>
          <cell r="X961">
            <v>-85</v>
          </cell>
          <cell r="AB961">
            <v>44306</v>
          </cell>
          <cell r="AC961">
            <v>8728.63555818074</v>
          </cell>
          <cell r="AD961">
            <v>738879</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7200</v>
          </cell>
          <cell r="V962">
            <v>609480</v>
          </cell>
          <cell r="W962" t="str">
            <v>0.95*0.97</v>
          </cell>
          <cell r="X962">
            <v>-85</v>
          </cell>
          <cell r="AB962">
            <v>44747</v>
          </cell>
          <cell r="AC962">
            <v>7107.20614294152</v>
          </cell>
          <cell r="AD962">
            <v>601625</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9967.07835458714</v>
          </cell>
          <cell r="V963">
            <v>992621.333333333</v>
          </cell>
          <cell r="W963" t="str">
            <v>0.95*0.98</v>
          </cell>
          <cell r="X963">
            <v>-100</v>
          </cell>
          <cell r="AB963">
            <v>44313</v>
          </cell>
          <cell r="AC963">
            <v>9831.83050507079</v>
          </cell>
          <cell r="AD963">
            <v>979152</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cell r="AC964">
            <v>9811.71804398032</v>
          </cell>
          <cell r="AD964">
            <v>977149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10099.742686247</v>
          </cell>
          <cell r="V965">
            <v>854943.218390805</v>
          </cell>
          <cell r="W965" t="str">
            <v>0.95*0.85-5560</v>
          </cell>
          <cell r="X965">
            <v>-85</v>
          </cell>
          <cell r="AB965">
            <v>44391</v>
          </cell>
          <cell r="AC965">
            <v>9250.39574719433</v>
          </cell>
          <cell r="AD965">
            <v>783046</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10214.6852149826</v>
          </cell>
          <cell r="V966">
            <v>864673.103448276</v>
          </cell>
          <cell r="W966" t="str">
            <v>0.95*0.85-5603</v>
          </cell>
          <cell r="X966">
            <v>-85</v>
          </cell>
          <cell r="AB966">
            <v>44313</v>
          </cell>
          <cell r="AC966">
            <v>9300.76786769049</v>
          </cell>
          <cell r="AD966">
            <v>787310</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9984.80015751132</v>
          </cell>
          <cell r="V967">
            <v>845213.333333333</v>
          </cell>
          <cell r="W967" t="str">
            <v>0.95*0.86-20290</v>
          </cell>
          <cell r="X967">
            <v>-85</v>
          </cell>
          <cell r="AB967">
            <v>44309</v>
          </cell>
          <cell r="AC967">
            <v>9191.23449497933</v>
          </cell>
          <cell r="AD967">
            <v>778038</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9869.85762877569</v>
          </cell>
          <cell r="V968">
            <v>835483.448275862</v>
          </cell>
          <cell r="W968" t="str">
            <v>0.95*0.96*0.99</v>
          </cell>
          <cell r="X968">
            <v>-85</v>
          </cell>
          <cell r="AB968">
            <v>44303</v>
          </cell>
          <cell r="AC968">
            <v>8601.93738924985</v>
          </cell>
          <cell r="AD968">
            <v>728154</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v>
          </cell>
          <cell r="V969">
            <v>1004068.45977011</v>
          </cell>
          <cell r="X969">
            <v>-100</v>
          </cell>
          <cell r="AB969">
            <v>44316</v>
          </cell>
          <cell r="AC969">
            <v>9835.25454362888</v>
          </cell>
          <cell r="AD969">
            <v>979493</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cell r="AC970">
            <v>9519.32924992469</v>
          </cell>
          <cell r="AD970">
            <v>948030</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10099.742686247</v>
          </cell>
          <cell r="V971">
            <v>854943.218390805</v>
          </cell>
          <cell r="W971">
            <v>0.95</v>
          </cell>
          <cell r="X971">
            <v>-85</v>
          </cell>
          <cell r="AB971">
            <v>44303</v>
          </cell>
          <cell r="AC971">
            <v>9065.3987005316</v>
          </cell>
          <cell r="AD971">
            <v>767386</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10214.6852149826</v>
          </cell>
          <cell r="V972">
            <v>864673.103448276</v>
          </cell>
          <cell r="W972">
            <v>0.95</v>
          </cell>
          <cell r="X972">
            <v>-85</v>
          </cell>
          <cell r="AB972">
            <v>44306</v>
          </cell>
          <cell r="AC972">
            <v>9300.76786769049</v>
          </cell>
          <cell r="AD972">
            <v>787310</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9984.80015751132</v>
          </cell>
          <cell r="V973">
            <v>845213.333333333</v>
          </cell>
          <cell r="W973">
            <v>0.95</v>
          </cell>
          <cell r="X973">
            <v>-85</v>
          </cell>
          <cell r="AB973">
            <v>44309</v>
          </cell>
          <cell r="AC973">
            <v>9191.23449497933</v>
          </cell>
          <cell r="AD973">
            <v>778038</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9869.85762877569</v>
          </cell>
          <cell r="V974">
            <v>835483.448275862</v>
          </cell>
          <cell r="W974" t="str">
            <v>0.95*0.97</v>
          </cell>
          <cell r="X974">
            <v>-85</v>
          </cell>
          <cell r="AB974">
            <v>44310</v>
          </cell>
          <cell r="AC974">
            <v>8867.97401063201</v>
          </cell>
          <cell r="AD974">
            <v>750674</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v>
          </cell>
          <cell r="V975">
            <v>1004068.45977011</v>
          </cell>
          <cell r="W975">
            <v>0.95</v>
          </cell>
          <cell r="X975">
            <v>-100</v>
          </cell>
          <cell r="AB975">
            <v>44303</v>
          </cell>
          <cell r="AC975">
            <v>9736.90129531077</v>
          </cell>
          <cell r="AD975">
            <v>969698</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9622.25076838025</v>
          </cell>
          <cell r="V976">
            <v>958279.954022989</v>
          </cell>
          <cell r="W976">
            <v>0.95</v>
          </cell>
          <cell r="X976">
            <v>-100</v>
          </cell>
          <cell r="AB976">
            <v>44303</v>
          </cell>
          <cell r="AC976">
            <v>9131.52927000703</v>
          </cell>
          <cell r="AD976">
            <v>909409</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9869.85762877569</v>
          </cell>
          <cell r="V977">
            <v>835483.448275862</v>
          </cell>
          <cell r="W977" t="str">
            <v>0.95*0.97</v>
          </cell>
          <cell r="X977">
            <v>-85</v>
          </cell>
          <cell r="AB977">
            <v>44356</v>
          </cell>
          <cell r="AC977">
            <v>9048.95451860602</v>
          </cell>
          <cell r="AD977">
            <v>765994</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9984.80015751132</v>
          </cell>
          <cell r="V978">
            <v>845213.333333333</v>
          </cell>
          <cell r="W978" t="str">
            <v>0.95*0.97</v>
          </cell>
          <cell r="X978">
            <v>-85</v>
          </cell>
          <cell r="AB978">
            <v>44309</v>
          </cell>
          <cell r="AC978">
            <v>9378.81866509155</v>
          </cell>
          <cell r="AD978">
            <v>793917</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9754.91510004006</v>
          </cell>
          <cell r="V979">
            <v>825753.563218391</v>
          </cell>
          <cell r="W979" t="str">
            <v>0.95*0.97</v>
          </cell>
          <cell r="X979">
            <v>-85</v>
          </cell>
          <cell r="AB979">
            <v>44399</v>
          </cell>
          <cell r="AC979">
            <v>8718.10986414649</v>
          </cell>
          <cell r="AD979">
            <v>737988</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cell r="AC980">
            <v>8847.51329001772</v>
          </cell>
          <cell r="AD980">
            <v>748942</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cell r="AC981">
            <v>9440.10442815544</v>
          </cell>
          <cell r="AD981">
            <v>940140</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9967.07835458714</v>
          </cell>
          <cell r="V982">
            <v>992621.333333333</v>
          </cell>
          <cell r="W982" t="str">
            <v>0.95*0.86</v>
          </cell>
          <cell r="X982">
            <v>-100</v>
          </cell>
          <cell r="AB982">
            <v>44301</v>
          </cell>
          <cell r="AC982">
            <v>9620.05221407772</v>
          </cell>
          <cell r="AD982">
            <v>958061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10214.6852149826</v>
          </cell>
          <cell r="V983">
            <v>864673.103448276</v>
          </cell>
          <cell r="W983" t="str">
            <v>0.95*0.86-2000</v>
          </cell>
          <cell r="X983">
            <v>-85</v>
          </cell>
          <cell r="AB983">
            <v>44302</v>
          </cell>
          <cell r="AC983">
            <v>9256.66863555818</v>
          </cell>
          <cell r="AD983">
            <v>783577</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v>
          </cell>
          <cell r="V984">
            <v>874402.988505747</v>
          </cell>
          <cell r="W984" t="str">
            <v>0.95*0.96*0.99</v>
          </cell>
          <cell r="X984">
            <v>-85</v>
          </cell>
          <cell r="AB984">
            <v>44503</v>
          </cell>
          <cell r="AC984">
            <v>9213.46721795629</v>
          </cell>
          <cell r="AD984">
            <v>779920</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10099.742686247</v>
          </cell>
          <cell r="V985">
            <v>854943.218390805</v>
          </cell>
          <cell r="W985" t="str">
            <v>0.95*0.97</v>
          </cell>
          <cell r="X985">
            <v>-85</v>
          </cell>
          <cell r="AB985">
            <v>44303</v>
          </cell>
          <cell r="AC985">
            <v>9016.07796810396</v>
          </cell>
          <cell r="AD985">
            <v>763211</v>
          </cell>
        </row>
        <row r="986">
          <cell r="C986" t="str">
            <v>7-1-1505</v>
          </cell>
          <cell r="D986" t="str">
            <v>7</v>
          </cell>
          <cell r="E986">
            <v>1</v>
          </cell>
          <cell r="G986" t="str">
            <v>1505</v>
          </cell>
          <cell r="H986" t="str">
            <v>品业</v>
          </cell>
          <cell r="I986" t="str">
            <v>梁子杰</v>
          </cell>
          <cell r="J986" t="str">
            <v>已签约</v>
          </cell>
          <cell r="K986">
            <v>84.65</v>
          </cell>
          <cell r="L986">
            <v>66.67</v>
          </cell>
          <cell r="O986" t="str">
            <v>梁业骏</v>
          </cell>
          <cell r="P986" t="str">
            <v>440111200207278417</v>
          </cell>
          <cell r="Q986">
            <v>13825132548</v>
          </cell>
          <cell r="R986" t="str">
            <v>广东省广州市白云区鹤龙一路756号</v>
          </cell>
          <cell r="S986" t="str">
            <v>中介-玉阁</v>
          </cell>
          <cell r="T986">
            <v>45002</v>
          </cell>
          <cell r="U986">
            <v>9866.66272888364</v>
          </cell>
          <cell r="V986">
            <v>835213</v>
          </cell>
          <cell r="W986" t="str">
            <v>0.95*0.86-1494</v>
          </cell>
          <cell r="X986">
            <v>12738</v>
          </cell>
          <cell r="AB986">
            <v>45065</v>
          </cell>
          <cell r="AC986">
            <v>8723.70939161252</v>
          </cell>
          <cell r="AD986">
            <v>738462</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v>
          </cell>
          <cell r="V987">
            <v>1015515.5862069</v>
          </cell>
          <cell r="W987">
            <v>0.95</v>
          </cell>
          <cell r="X987">
            <v>-100</v>
          </cell>
          <cell r="AB987">
            <v>44333</v>
          </cell>
          <cell r="AC987">
            <v>9837.61421829501</v>
          </cell>
          <cell r="AD987">
            <v>979728</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9967.07835458714</v>
          </cell>
          <cell r="V988">
            <v>992621.333333333</v>
          </cell>
          <cell r="W988" t="str">
            <v>0.95*0.97</v>
          </cell>
          <cell r="X988">
            <v>-100</v>
          </cell>
          <cell r="AB988">
            <v>44300</v>
          </cell>
          <cell r="AC988">
            <v>9815.38307058942</v>
          </cell>
          <cell r="AD988">
            <v>977514</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v>
          </cell>
          <cell r="V989">
            <v>854673</v>
          </cell>
          <cell r="W989" t="str">
            <v>0.95*0.86</v>
          </cell>
          <cell r="X989">
            <v>-85</v>
          </cell>
          <cell r="AB989">
            <v>44907</v>
          </cell>
          <cell r="AC989">
            <v>9351.12817483757</v>
          </cell>
          <cell r="AD989">
            <v>791573</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v>
          </cell>
          <cell r="V990">
            <v>874402.988505747</v>
          </cell>
          <cell r="W990" t="str">
            <v>0.95*0.97</v>
          </cell>
          <cell r="X990">
            <v>-85</v>
          </cell>
          <cell r="AB990">
            <v>44304</v>
          </cell>
          <cell r="AC990">
            <v>9306.52096869462</v>
          </cell>
          <cell r="AD990">
            <v>787797</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10099.742686247</v>
          </cell>
          <cell r="V991">
            <v>854943.218390805</v>
          </cell>
          <cell r="W991">
            <v>0.95</v>
          </cell>
          <cell r="X991">
            <v>-85</v>
          </cell>
          <cell r="AB991">
            <v>44316</v>
          </cell>
          <cell r="AC991">
            <v>9016.0425280567</v>
          </cell>
          <cell r="AD991">
            <v>763208</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T992">
            <v>44297</v>
          </cell>
          <cell r="U992">
            <v>9866.66272888364</v>
          </cell>
          <cell r="V992">
            <v>835213</v>
          </cell>
          <cell r="W992" t="str">
            <v>0.95*0.97</v>
          </cell>
          <cell r="X992">
            <v>-85</v>
          </cell>
          <cell r="AB992" t="str">
            <v/>
          </cell>
          <cell r="AC992">
            <v>8875.19196692262</v>
          </cell>
          <cell r="AD992">
            <v>751285</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v>
          </cell>
          <cell r="V993">
            <v>1015515.5862069</v>
          </cell>
          <cell r="W993" t="str">
            <v>0.95*0.96*0.99</v>
          </cell>
          <cell r="X993">
            <v>-100</v>
          </cell>
          <cell r="AB993">
            <v>44368</v>
          </cell>
          <cell r="AC993">
            <v>9936.9916658299</v>
          </cell>
          <cell r="AD993">
            <v>989625</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9967.07835458714</v>
          </cell>
          <cell r="V994">
            <v>992621.333333333</v>
          </cell>
          <cell r="W994" t="str">
            <v>0.95*0.96*0.99</v>
          </cell>
          <cell r="X994">
            <v>-100</v>
          </cell>
          <cell r="AB994">
            <v>44366</v>
          </cell>
          <cell r="AC994">
            <v>9620.05221407772</v>
          </cell>
          <cell r="AD994">
            <v>958061</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10214.6852149826</v>
          </cell>
          <cell r="V995">
            <v>864673.103448276</v>
          </cell>
          <cell r="W995">
            <v>0.95</v>
          </cell>
          <cell r="X995">
            <v>-85</v>
          </cell>
          <cell r="AB995">
            <v>44374</v>
          </cell>
          <cell r="AC995">
            <v>9351.12817483757</v>
          </cell>
          <cell r="AD995">
            <v>791573</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v>
          </cell>
          <cell r="V996">
            <v>874402.988505747</v>
          </cell>
          <cell r="W996">
            <v>0.95</v>
          </cell>
          <cell r="X996">
            <v>-85</v>
          </cell>
          <cell r="AB996">
            <v>44312</v>
          </cell>
          <cell r="AC996">
            <v>9496.45599527466</v>
          </cell>
          <cell r="AD996">
            <v>803875</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10099.742686247</v>
          </cell>
          <cell r="V997">
            <v>854943.218390805</v>
          </cell>
          <cell r="W997">
            <v>0.95</v>
          </cell>
          <cell r="X997">
            <v>-85</v>
          </cell>
          <cell r="AB997">
            <v>44336</v>
          </cell>
          <cell r="AC997">
            <v>9292.97105729474</v>
          </cell>
          <cell r="AD997">
            <v>786650</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9984.80015751132</v>
          </cell>
          <cell r="V998">
            <v>845213.333333333</v>
          </cell>
          <cell r="W998" t="str">
            <v>0.95*0.97</v>
          </cell>
          <cell r="X998">
            <v>59882</v>
          </cell>
          <cell r="AB998" t="str">
            <v/>
          </cell>
          <cell r="AC998">
            <v>6375.69994093325</v>
          </cell>
          <cell r="AD998">
            <v>539703</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v>
          </cell>
          <cell r="V999">
            <v>1015515.5862069</v>
          </cell>
          <cell r="W999" t="str">
            <v>0.95*0.97</v>
          </cell>
          <cell r="X999">
            <v>-100</v>
          </cell>
          <cell r="AB999">
            <v>44445</v>
          </cell>
          <cell r="AC999">
            <v>9837.61421829501</v>
          </cell>
          <cell r="AD999">
            <v>979728</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cell r="AC1000">
            <v>9328.94868962747</v>
          </cell>
          <cell r="AD1000">
            <v>929070</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10099.742686247</v>
          </cell>
          <cell r="V1001">
            <v>854943.218390805</v>
          </cell>
          <cell r="W1001">
            <v>0.95</v>
          </cell>
          <cell r="X1001">
            <v>-85</v>
          </cell>
          <cell r="AB1001">
            <v>44310</v>
          </cell>
          <cell r="AC1001">
            <v>9156.96396928529</v>
          </cell>
          <cell r="AD1001">
            <v>775137</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10214.6852149826</v>
          </cell>
          <cell r="V1002">
            <v>864673.103448276</v>
          </cell>
          <cell r="W1002">
            <v>0.95</v>
          </cell>
          <cell r="X1002">
            <v>-85</v>
          </cell>
          <cell r="AB1002">
            <v>44310</v>
          </cell>
          <cell r="AC1002">
            <v>9206.82811577082</v>
          </cell>
          <cell r="AD1002">
            <v>779358</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9984.80015751132</v>
          </cell>
          <cell r="V1003">
            <v>845213.333333333</v>
          </cell>
          <cell r="W1003" t="str">
            <v>0.95*0.97</v>
          </cell>
          <cell r="X1003">
            <v>-85</v>
          </cell>
          <cell r="AB1003">
            <v>44310</v>
          </cell>
          <cell r="AC1003">
            <v>9007.41878322504</v>
          </cell>
          <cell r="AD1003">
            <v>762478</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9869.85762877569</v>
          </cell>
          <cell r="V1004">
            <v>835483.448275862</v>
          </cell>
          <cell r="W1004">
            <v>0.95</v>
          </cell>
          <cell r="X1004">
            <v>-85</v>
          </cell>
          <cell r="AB1004">
            <v>44499</v>
          </cell>
          <cell r="AC1004">
            <v>9048.95451860602</v>
          </cell>
          <cell r="AD1004">
            <v>765994</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v>
          </cell>
          <cell r="V1005">
            <v>1004068.45977011</v>
          </cell>
          <cell r="W1005">
            <v>0.95</v>
          </cell>
          <cell r="X1005">
            <v>-100</v>
          </cell>
          <cell r="AB1005">
            <v>44518</v>
          </cell>
          <cell r="AC1005">
            <v>9540.19479867457</v>
          </cell>
          <cell r="AD1005">
            <v>950108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v>
          </cell>
          <cell r="V1006">
            <v>1004068.45977011</v>
          </cell>
          <cell r="W1006" t="str">
            <v>0.95*0.97</v>
          </cell>
          <cell r="X1006">
            <v>-100</v>
          </cell>
          <cell r="AB1006">
            <v>44316</v>
          </cell>
          <cell r="AC1006">
            <v>9720.77517823075</v>
          </cell>
          <cell r="AD1006">
            <v>968092</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v>
          </cell>
          <cell r="V1007">
            <v>874402.988505747</v>
          </cell>
          <cell r="W1007" t="str">
            <v>0.95*0.97</v>
          </cell>
          <cell r="X1007">
            <v>-85</v>
          </cell>
          <cell r="AB1007">
            <v>44305</v>
          </cell>
          <cell r="AC1007">
            <v>9451.84878913172</v>
          </cell>
          <cell r="AD1007">
            <v>800099</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10444.5702724539</v>
          </cell>
          <cell r="V1008">
            <v>884132.873563219</v>
          </cell>
          <cell r="W1008" t="str">
            <v>0.95*0.97</v>
          </cell>
          <cell r="X1008">
            <v>-85</v>
          </cell>
          <cell r="AB1008">
            <v>44304</v>
          </cell>
          <cell r="AC1008">
            <v>9406.2374483166</v>
          </cell>
          <cell r="AD1008">
            <v>796238</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10214.6852149826</v>
          </cell>
          <cell r="V1009">
            <v>864673.103448276</v>
          </cell>
          <cell r="W1009" t="str">
            <v>0.95*0.86</v>
          </cell>
          <cell r="X1009">
            <v>-85</v>
          </cell>
          <cell r="AB1009">
            <v>44304</v>
          </cell>
          <cell r="AC1009">
            <v>9489.61606615475</v>
          </cell>
          <cell r="AD1009">
            <v>803296</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T1010">
            <v>44297</v>
          </cell>
          <cell r="U1010">
            <v>9981.60661547549</v>
          </cell>
          <cell r="V1010">
            <v>844943</v>
          </cell>
          <cell r="W1010" t="str">
            <v>0.95*0.86</v>
          </cell>
          <cell r="X1010">
            <v>-85</v>
          </cell>
          <cell r="AB1010" t="str">
            <v/>
          </cell>
          <cell r="AC1010">
            <v>8793.43177790904</v>
          </cell>
          <cell r="AD1010">
            <v>744364</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10311.9059407941</v>
          </cell>
          <cell r="V1011">
            <v>1026962.71264368</v>
          </cell>
          <cell r="W1011">
            <v>0.95</v>
          </cell>
          <cell r="X1011">
            <v>-100</v>
          </cell>
          <cell r="AB1011">
            <v>44315</v>
          </cell>
          <cell r="AC1011">
            <v>10038.7287880309</v>
          </cell>
          <cell r="AD1011">
            <v>999757</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v>
          </cell>
          <cell r="V1012">
            <v>1004068.45977011</v>
          </cell>
          <cell r="W1012" t="str">
            <v>0.95*0.86-10376</v>
          </cell>
          <cell r="X1012">
            <v>-100</v>
          </cell>
          <cell r="AB1012">
            <v>44308</v>
          </cell>
          <cell r="AC1012">
            <v>9720.77517823075</v>
          </cell>
          <cell r="AD1012">
            <v>968092</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v>
          </cell>
          <cell r="V1013">
            <v>874402.988505747</v>
          </cell>
          <cell r="W1013" t="str">
            <v>0.95*0.97</v>
          </cell>
          <cell r="X1013">
            <v>-85</v>
          </cell>
          <cell r="AB1013">
            <v>44366</v>
          </cell>
          <cell r="AC1013">
            <v>9451.84878913172</v>
          </cell>
          <cell r="AD1013">
            <v>800099</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10444.5702724539</v>
          </cell>
          <cell r="V1014">
            <v>884132.873563219</v>
          </cell>
          <cell r="W1014" t="str">
            <v>0.95*0.86-1078</v>
          </cell>
          <cell r="X1014">
            <v>-85</v>
          </cell>
          <cell r="AB1014">
            <v>44304</v>
          </cell>
          <cell r="AC1014">
            <v>9406.2374483166</v>
          </cell>
          <cell r="AD1014">
            <v>796238</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10214.6852149826</v>
          </cell>
          <cell r="V1015">
            <v>864673.103448276</v>
          </cell>
          <cell r="W1015">
            <v>0.95</v>
          </cell>
          <cell r="X1015">
            <v>-85</v>
          </cell>
          <cell r="AB1015">
            <v>44364</v>
          </cell>
          <cell r="AC1015">
            <v>9300.76786769049</v>
          </cell>
          <cell r="AD1015">
            <v>787310</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T1016">
            <v>44621</v>
          </cell>
          <cell r="U1016">
            <v>7774.37684583579</v>
          </cell>
          <cell r="V1016">
            <v>658101</v>
          </cell>
          <cell r="W1016" t="str">
            <v>0.95*0.86-10142</v>
          </cell>
          <cell r="X1016">
            <v>-85</v>
          </cell>
          <cell r="AB1016">
            <v>44622</v>
          </cell>
          <cell r="AC1016">
            <v>6685.96574128765</v>
          </cell>
          <cell r="AD1016">
            <v>565967</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T1017">
            <v>44297</v>
          </cell>
          <cell r="U1017">
            <v>10311.9059407941</v>
          </cell>
          <cell r="V1017">
            <v>1026962.71264368</v>
          </cell>
          <cell r="W1017">
            <v>0.95</v>
          </cell>
          <cell r="X1017">
            <v>-100</v>
          </cell>
          <cell r="AB1017" t="str">
            <v/>
          </cell>
          <cell r="AC1017">
            <v>9640.19479867457</v>
          </cell>
          <cell r="AD1017">
            <v>960067</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v>
          </cell>
          <cell r="V1018">
            <v>1004068.45977011</v>
          </cell>
          <cell r="W1018" t="str">
            <v>0.95*0.85-11208.52</v>
          </cell>
          <cell r="X1018">
            <v>-100</v>
          </cell>
          <cell r="AB1018">
            <v>44311</v>
          </cell>
          <cell r="AC1018">
            <v>9720.77517823075</v>
          </cell>
          <cell r="AD1018">
            <v>968092</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T1019">
            <v>44297</v>
          </cell>
          <cell r="U1019">
            <v>10329.6277437182</v>
          </cell>
          <cell r="V1019">
            <v>874402.988505747</v>
          </cell>
          <cell r="W1019">
            <v>0.95</v>
          </cell>
          <cell r="X1019">
            <v>-85</v>
          </cell>
          <cell r="AB1019" t="str">
            <v/>
          </cell>
          <cell r="AC1019">
            <v>8984.92616656822</v>
          </cell>
          <cell r="AD1019">
            <v>760574</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10444.5702724539</v>
          </cell>
          <cell r="V1020">
            <v>884132.873563219</v>
          </cell>
          <cell r="X1020">
            <v>-85</v>
          </cell>
          <cell r="AB1020">
            <v>44345</v>
          </cell>
          <cell r="AC1020">
            <v>9406.2374483166</v>
          </cell>
          <cell r="AD1020">
            <v>796238</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10214.6852149826</v>
          </cell>
          <cell r="V1021">
            <v>864673.103448276</v>
          </cell>
          <cell r="X1021">
            <v>-85</v>
          </cell>
          <cell r="AB1021">
            <v>44306</v>
          </cell>
          <cell r="AC1021">
            <v>9300.76786769049</v>
          </cell>
          <cell r="AD1021">
            <v>787310</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10099.742686247</v>
          </cell>
          <cell r="V1022">
            <v>854943.218390805</v>
          </cell>
          <cell r="W1022" t="str">
            <v>0.95*0.95</v>
          </cell>
          <cell r="X1022">
            <v>-85</v>
          </cell>
          <cell r="AB1022">
            <v>44304</v>
          </cell>
          <cell r="AC1022">
            <v>9438.22799763733</v>
          </cell>
          <cell r="AD1022">
            <v>798946</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T1023">
            <v>44297</v>
          </cell>
          <cell r="U1023">
            <v>10311.9059407941</v>
          </cell>
          <cell r="V1023">
            <v>1026962.71264368</v>
          </cell>
          <cell r="W1023" t="str">
            <v>0.95*0.95*0.99</v>
          </cell>
          <cell r="X1023">
            <v>-100</v>
          </cell>
          <cell r="AB1023" t="str">
            <v/>
          </cell>
          <cell r="AC1023">
            <v>9640.19479867457</v>
          </cell>
          <cell r="AD1023">
            <v>960067</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7831.08745858018</v>
          </cell>
          <cell r="V1024">
            <v>779898</v>
          </cell>
          <cell r="W1024" t="str">
            <v>0.95*0.95*0.99</v>
          </cell>
          <cell r="X1024">
            <v>-100</v>
          </cell>
          <cell r="AB1024">
            <v>44617</v>
          </cell>
          <cell r="AC1024">
            <v>6734.73240285169</v>
          </cell>
          <cell r="AD1024">
            <v>670712</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9869.85762877569</v>
          </cell>
          <cell r="V1025">
            <v>835483.448275862</v>
          </cell>
          <cell r="W1025" t="str">
            <v>0.95*0.95*0.99</v>
          </cell>
          <cell r="X1025">
            <v>-85</v>
          </cell>
          <cell r="AB1025">
            <v>44345</v>
          </cell>
          <cell r="AC1025">
            <v>9140.35440047253</v>
          </cell>
          <cell r="AD1025">
            <v>773731</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cell r="AC1026">
            <v>6672.99468399291</v>
          </cell>
          <cell r="AD1026">
            <v>564869</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7478.08623744832</v>
          </cell>
          <cell r="V1027">
            <v>633020</v>
          </cell>
          <cell r="W1027">
            <v>0.95</v>
          </cell>
          <cell r="X1027">
            <v>-85</v>
          </cell>
          <cell r="AB1027">
            <v>44696</v>
          </cell>
          <cell r="AC1027">
            <v>6672.99468399291</v>
          </cell>
          <cell r="AD1027">
            <v>564869</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v>
          </cell>
          <cell r="V1028">
            <v>598456</v>
          </cell>
          <cell r="W1028" t="str">
            <v>0.95*0.97</v>
          </cell>
          <cell r="X1028">
            <v>-85</v>
          </cell>
          <cell r="AB1028">
            <v>44742</v>
          </cell>
          <cell r="AC1028">
            <v>6080</v>
          </cell>
          <cell r="AD1028">
            <v>514672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cell r="AC1029">
            <v>9535.45536700472</v>
          </cell>
          <cell r="AD1029">
            <v>949636</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v>
          </cell>
          <cell r="V1030">
            <v>889597.195402299</v>
          </cell>
          <cell r="W1030">
            <v>0.95</v>
          </cell>
          <cell r="X1030">
            <v>-100</v>
          </cell>
          <cell r="AB1030">
            <v>44587</v>
          </cell>
          <cell r="AC1030">
            <v>8801.56642233156</v>
          </cell>
          <cell r="AD1030">
            <v>876548</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v>
          </cell>
          <cell r="V1031">
            <v>777104.137931035</v>
          </cell>
          <cell r="W1031">
            <v>0.95</v>
          </cell>
          <cell r="X1031">
            <v>-85</v>
          </cell>
          <cell r="AB1031">
            <v>44305</v>
          </cell>
          <cell r="AC1031">
            <v>8444.61901949203</v>
          </cell>
          <cell r="AD1031">
            <v>714837</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v>
          </cell>
          <cell r="V1032">
            <v>786834.022988506</v>
          </cell>
          <cell r="W1032">
            <v>0.95</v>
          </cell>
          <cell r="X1032">
            <v>-85</v>
          </cell>
          <cell r="AB1032">
            <v>44530</v>
          </cell>
          <cell r="AC1032">
            <v>8218.53514471353</v>
          </cell>
          <cell r="AD1032">
            <v>695699</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cell r="AC1033">
            <v>8127.69049025399</v>
          </cell>
          <cell r="AD1033">
            <v>688009</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v>
          </cell>
          <cell r="V1034">
            <v>757644.367816092</v>
          </cell>
          <cell r="W1034" t="str">
            <v>0.95*0.97</v>
          </cell>
          <cell r="X1034">
            <v>-85</v>
          </cell>
          <cell r="AB1034">
            <v>44302</v>
          </cell>
          <cell r="AC1034">
            <v>8078.31069108092</v>
          </cell>
          <cell r="AD1034">
            <v>683829</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v>
          </cell>
          <cell r="V1035">
            <v>912491.448275862</v>
          </cell>
          <cell r="W1035" t="str">
            <v>0.95*0.97</v>
          </cell>
          <cell r="X1035">
            <v>-100</v>
          </cell>
          <cell r="AB1035">
            <v>44457</v>
          </cell>
          <cell r="AC1035">
            <v>9067.8080128527</v>
          </cell>
          <cell r="AD1035">
            <v>903063</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9047.53812470209</v>
          </cell>
          <cell r="V1036">
            <v>901044.321839081</v>
          </cell>
          <cell r="W1036">
            <v>0.95</v>
          </cell>
          <cell r="X1036">
            <v>-100</v>
          </cell>
          <cell r="AB1036">
            <v>44313</v>
          </cell>
          <cell r="AC1036">
            <v>8903.31358570137</v>
          </cell>
          <cell r="AD1036">
            <v>886681</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v>
          </cell>
          <cell r="V1037">
            <v>786834.022988506</v>
          </cell>
          <cell r="W1037" t="str">
            <v>0.95*0.97</v>
          </cell>
          <cell r="X1037">
            <v>-85</v>
          </cell>
          <cell r="AB1037">
            <v>44305</v>
          </cell>
          <cell r="AC1037">
            <v>8444.61901949203</v>
          </cell>
          <cell r="AD1037">
            <v>714837</v>
          </cell>
        </row>
        <row r="1038">
          <cell r="C1038" t="str">
            <v>7-1-403</v>
          </cell>
          <cell r="D1038" t="str">
            <v>7</v>
          </cell>
          <cell r="E1038">
            <v>1</v>
          </cell>
          <cell r="G1038">
            <v>403</v>
          </cell>
          <cell r="H1038" t="str">
            <v>品业</v>
          </cell>
          <cell r="I1038" t="str">
            <v>抵债第一批</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7200</v>
          </cell>
          <cell r="V1038">
            <v>609480</v>
          </cell>
          <cell r="W1038" t="str">
            <v>0.95*0.97</v>
          </cell>
          <cell r="X1038">
            <v>-84428</v>
          </cell>
          <cell r="AB1038">
            <v>45016</v>
          </cell>
          <cell r="AC1038">
            <v>7803.48493797992</v>
          </cell>
          <cell r="AD1038">
            <v>660565</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v>
          </cell>
          <cell r="V1039">
            <v>777104.137931035</v>
          </cell>
          <cell r="W1039" t="str">
            <v>0.95*0.95*0.99</v>
          </cell>
          <cell r="X1039">
            <v>-85</v>
          </cell>
          <cell r="AB1039">
            <v>44397</v>
          </cell>
          <cell r="AC1039">
            <v>8142.4335499114</v>
          </cell>
          <cell r="AD1039">
            <v>689257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cell r="AC1040">
            <v>8428.17483756645</v>
          </cell>
          <cell r="AD1040">
            <v>713445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cell r="AC1041">
            <v>9031.84054623958</v>
          </cell>
          <cell r="AD1041">
            <v>899481</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9392.36571090898</v>
          </cell>
          <cell r="V1042">
            <v>935385.701149425</v>
          </cell>
          <cell r="W1042" t="str">
            <v>0.95*0.97</v>
          </cell>
          <cell r="X1042">
            <v>-100</v>
          </cell>
          <cell r="AB1042">
            <v>44318</v>
          </cell>
          <cell r="AC1042">
            <v>9208.53499347324</v>
          </cell>
          <cell r="AD1042">
            <v>917078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cell r="AC1043">
            <v>8936.8812758417</v>
          </cell>
          <cell r="AD1043">
            <v>756507</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9754.91510004006</v>
          </cell>
          <cell r="V1044">
            <v>825753.563218391</v>
          </cell>
          <cell r="W1044" t="str">
            <v>0.95*0.96*0.99</v>
          </cell>
          <cell r="X1044">
            <v>-85</v>
          </cell>
          <cell r="AB1044">
            <v>44349</v>
          </cell>
          <cell r="AC1044">
            <v>9079.45658594211</v>
          </cell>
          <cell r="AD1044">
            <v>768576</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cell r="AC1045">
            <v>8522.49261665682</v>
          </cell>
          <cell r="AD1045">
            <v>721429</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cell r="AC1046">
            <v>8821.61842882457</v>
          </cell>
          <cell r="AD1046">
            <v>746750</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9622.25076838025</v>
          </cell>
          <cell r="V1047">
            <v>958279.954022989</v>
          </cell>
          <cell r="W1047">
            <v>0.95</v>
          </cell>
          <cell r="X1047">
            <v>-100</v>
          </cell>
          <cell r="AB1047">
            <v>44398</v>
          </cell>
          <cell r="AC1047">
            <v>9096.30484988453</v>
          </cell>
          <cell r="AD1047">
            <v>905901</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9622.25076838025</v>
          </cell>
          <cell r="V1048">
            <v>958279.954022989</v>
          </cell>
          <cell r="W1048">
            <v>0.95</v>
          </cell>
          <cell r="X1048">
            <v>-100</v>
          </cell>
          <cell r="AB1048">
            <v>44297</v>
          </cell>
          <cell r="AC1048">
            <v>9317.88332161864</v>
          </cell>
          <cell r="AD1048">
            <v>927968</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9869.85762877569</v>
          </cell>
          <cell r="V1049">
            <v>835483.448275862</v>
          </cell>
          <cell r="W1049">
            <v>0.95</v>
          </cell>
          <cell r="X1049">
            <v>-85</v>
          </cell>
          <cell r="AB1049">
            <v>44367</v>
          </cell>
          <cell r="AC1049">
            <v>9232.68753691672</v>
          </cell>
          <cell r="AD1049">
            <v>781547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9984.80015751132</v>
          </cell>
          <cell r="V1050">
            <v>845213.333333333</v>
          </cell>
          <cell r="W1050" t="str">
            <v>0.95*0.97*0.99</v>
          </cell>
          <cell r="X1050">
            <v>-85</v>
          </cell>
          <cell r="AB1050">
            <v>44424</v>
          </cell>
          <cell r="AC1050">
            <v>8777.31836975783</v>
          </cell>
          <cell r="AD1050">
            <v>743000</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9754.91510004006</v>
          </cell>
          <cell r="V1051">
            <v>825753.563218391</v>
          </cell>
          <cell r="W1051">
            <v>0.95</v>
          </cell>
          <cell r="X1051">
            <v>-85</v>
          </cell>
          <cell r="AB1051">
            <v>44396</v>
          </cell>
          <cell r="AC1051">
            <v>8897.87359716479</v>
          </cell>
          <cell r="AD1051">
            <v>753205</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中介-蓝之海</v>
          </cell>
          <cell r="T1052">
            <v>44941</v>
          </cell>
          <cell r="U1052">
            <v>7200</v>
          </cell>
          <cell r="V1052">
            <v>609480</v>
          </cell>
          <cell r="W1052">
            <v>0.95</v>
          </cell>
          <cell r="X1052">
            <v>-131371</v>
          </cell>
          <cell r="AB1052">
            <v>44988</v>
          </cell>
          <cell r="AC1052">
            <v>8578.14530419374</v>
          </cell>
          <cell r="AD1052">
            <v>726140</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cell r="AC1053">
            <v>9631.77025805804</v>
          </cell>
          <cell r="AD1053">
            <v>959228</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9622.25076838025</v>
          </cell>
          <cell r="V1054">
            <v>958279.954022989</v>
          </cell>
          <cell r="W1054">
            <v>0.95</v>
          </cell>
          <cell r="X1054">
            <v>-100</v>
          </cell>
          <cell r="AB1054">
            <v>44302</v>
          </cell>
          <cell r="AC1054">
            <v>9223.76744653078</v>
          </cell>
          <cell r="AD1054">
            <v>918595</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T1055">
            <v>44297</v>
          </cell>
          <cell r="U1055">
            <v>9869.85233313644</v>
          </cell>
          <cell r="V1055">
            <v>835483</v>
          </cell>
          <cell r="W1055">
            <v>0.95</v>
          </cell>
          <cell r="X1055">
            <v>-85</v>
          </cell>
          <cell r="AB1055" t="str">
            <v/>
          </cell>
          <cell r="AC1055">
            <v>8777.48375664501</v>
          </cell>
          <cell r="AD1055">
            <v>743014</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T1056">
            <v>44297</v>
          </cell>
          <cell r="U1056">
            <v>9984.79621972829</v>
          </cell>
          <cell r="V1056">
            <v>845213</v>
          </cell>
          <cell r="W1056">
            <v>0.95</v>
          </cell>
          <cell r="X1056">
            <v>-85</v>
          </cell>
          <cell r="AB1056" t="str">
            <v/>
          </cell>
          <cell r="AC1056">
            <v>8826.34376845836</v>
          </cell>
          <cell r="AD1056">
            <v>747150</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T1057">
            <v>44297</v>
          </cell>
          <cell r="U1057">
            <v>9636.78676904902</v>
          </cell>
          <cell r="V1057">
            <v>815754</v>
          </cell>
          <cell r="W1057">
            <v>0.95</v>
          </cell>
          <cell r="X1057">
            <v>-85</v>
          </cell>
          <cell r="AB1057" t="str">
            <v/>
          </cell>
          <cell r="AC1057">
            <v>8897.87359716479</v>
          </cell>
          <cell r="AD1057">
            <v>753205</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cell r="AC1058">
            <v>8936.8812758417</v>
          </cell>
          <cell r="AD1058">
            <v>756507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cell r="AC1059">
            <v>9440.10442815544</v>
          </cell>
          <cell r="AD1059">
            <v>940140</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9622.25076838025</v>
          </cell>
          <cell r="V1060">
            <v>958279.954022989</v>
          </cell>
          <cell r="W1060">
            <v>0.95</v>
          </cell>
          <cell r="X1060">
            <v>-100</v>
          </cell>
          <cell r="AB1060">
            <v>44303</v>
          </cell>
          <cell r="AC1060">
            <v>9412.00923787529</v>
          </cell>
          <cell r="AD1060">
            <v>937342</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T1061">
            <v>44297</v>
          </cell>
          <cell r="U1061">
            <v>9751.71884229179</v>
          </cell>
          <cell r="V1061">
            <v>825483</v>
          </cell>
          <cell r="W1061">
            <v>0.95</v>
          </cell>
          <cell r="X1061">
            <v>-85</v>
          </cell>
          <cell r="AB1061" t="str">
            <v/>
          </cell>
          <cell r="AC1061">
            <v>8777.48375664501</v>
          </cell>
          <cell r="AD1061">
            <v>743014</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9984.80015751132</v>
          </cell>
          <cell r="V1062">
            <v>845213.333333333</v>
          </cell>
          <cell r="W1062">
            <v>0.95</v>
          </cell>
          <cell r="X1062">
            <v>-85</v>
          </cell>
          <cell r="AB1062">
            <v>44550</v>
          </cell>
          <cell r="AC1062">
            <v>8826.34376845836</v>
          </cell>
          <cell r="AD1062">
            <v>747150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9754.91510004006</v>
          </cell>
          <cell r="V1063">
            <v>825753.563218391</v>
          </cell>
          <cell r="W1063">
            <v>0.95</v>
          </cell>
          <cell r="X1063">
            <v>-85</v>
          </cell>
          <cell r="AB1063">
            <v>44311</v>
          </cell>
          <cell r="AC1063">
            <v>9078.53514471353</v>
          </cell>
          <cell r="AD1063">
            <v>768498</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cell r="AC1064">
            <v>8936.8812758417</v>
          </cell>
          <cell r="AD1064">
            <v>756507</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cell r="AC1065">
            <v>9535.45536700472</v>
          </cell>
          <cell r="AD1065">
            <v>949636</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v>
          </cell>
          <cell r="V1066">
            <v>969727.08045977</v>
          </cell>
          <cell r="W1066">
            <v>0.95</v>
          </cell>
          <cell r="X1066">
            <v>-100</v>
          </cell>
          <cell r="AB1066">
            <v>44304</v>
          </cell>
          <cell r="AC1066">
            <v>9230.23395923285</v>
          </cell>
          <cell r="AD1066">
            <v>919239</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9866.66272888364</v>
          </cell>
          <cell r="V1067">
            <v>835213</v>
          </cell>
          <cell r="W1067">
            <v>0.95</v>
          </cell>
          <cell r="X1067">
            <v>-85</v>
          </cell>
          <cell r="AB1067">
            <v>44989</v>
          </cell>
          <cell r="AC1067">
            <v>9149.68694624926</v>
          </cell>
          <cell r="AD1067">
            <v>774521</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9981.60661547549</v>
          </cell>
          <cell r="V1068">
            <v>844943</v>
          </cell>
          <cell r="W1068">
            <v>0.95</v>
          </cell>
          <cell r="X1068">
            <v>-85</v>
          </cell>
          <cell r="AB1068">
            <v>44767</v>
          </cell>
          <cell r="AC1068">
            <v>9200.04725339634</v>
          </cell>
          <cell r="AD1068">
            <v>778784</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9869.85762877569</v>
          </cell>
          <cell r="V1069">
            <v>835483.448275862</v>
          </cell>
          <cell r="W1069">
            <v>0.95</v>
          </cell>
          <cell r="X1069">
            <v>-85</v>
          </cell>
          <cell r="AB1069">
            <v>44303</v>
          </cell>
          <cell r="AC1069">
            <v>8818.6296515062</v>
          </cell>
          <cell r="AD1069">
            <v>746497</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9754.91510004006</v>
          </cell>
          <cell r="V1070">
            <v>825753.563218391</v>
          </cell>
          <cell r="X1070">
            <v>-85</v>
          </cell>
          <cell r="AB1070">
            <v>44299</v>
          </cell>
          <cell r="AC1070">
            <v>8948.23390431187</v>
          </cell>
          <cell r="AD1070">
            <v>757468</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9967.07835458714</v>
          </cell>
          <cell r="V1071">
            <v>992621.333333333</v>
          </cell>
          <cell r="W1071" t="str">
            <v>0.95*0.96*0.99</v>
          </cell>
          <cell r="X1071">
            <v>-100</v>
          </cell>
          <cell r="AB1071">
            <v>44374</v>
          </cell>
          <cell r="AC1071">
            <v>9347.0930816347</v>
          </cell>
          <cell r="AD1071">
            <v>930877</v>
          </cell>
        </row>
        <row r="1072">
          <cell r="C1072" t="str">
            <v>S1-1-01</v>
          </cell>
          <cell r="D1072" t="str">
            <v>S1</v>
          </cell>
          <cell r="E1072" t="str">
            <v>标准</v>
          </cell>
          <cell r="G1072" t="str">
            <v>01</v>
          </cell>
          <cell r="H1072" t="str">
            <v>品业</v>
          </cell>
          <cell r="I1072" t="str">
            <v>杨天强、范丽娟</v>
          </cell>
          <cell r="J1072" t="str">
            <v>已签约</v>
          </cell>
          <cell r="K1072">
            <v>32.75</v>
          </cell>
          <cell r="L1072">
            <v>31.82</v>
          </cell>
          <cell r="O1072" t="str">
            <v>任秀玲</v>
          </cell>
          <cell r="P1072" t="str">
            <v>341281198202133183</v>
          </cell>
          <cell r="Q1072">
            <v>15814895277</v>
          </cell>
          <cell r="R1072" t="str">
            <v>广东省广州市白云区人和镇同和村向前街12巷6号501</v>
          </cell>
          <cell r="S1072" t="str">
            <v>自然来访</v>
          </cell>
          <cell r="T1072">
            <v>45073</v>
          </cell>
          <cell r="U1072">
            <v>20500</v>
          </cell>
          <cell r="V1072">
            <v>671375</v>
          </cell>
          <cell r="W1072" t="str">
            <v>0</v>
          </cell>
          <cell r="X1072">
            <v>-655000</v>
          </cell>
          <cell r="AB1072">
            <v>45106</v>
          </cell>
          <cell r="AC1072">
            <v>20000</v>
          </cell>
          <cell r="AD1072">
            <v>655000</v>
          </cell>
        </row>
        <row r="1073">
          <cell r="C1073" t="str">
            <v>S1-1-02</v>
          </cell>
          <cell r="D1073" t="str">
            <v>S1</v>
          </cell>
          <cell r="E1073" t="str">
            <v>标准</v>
          </cell>
          <cell r="G1073" t="str">
            <v>02</v>
          </cell>
          <cell r="H1073" t="str">
            <v>品业</v>
          </cell>
          <cell r="I1073" t="str">
            <v>杨天强、范丽娟</v>
          </cell>
          <cell r="J1073" t="str">
            <v>已签约</v>
          </cell>
          <cell r="K1073">
            <v>42.08</v>
          </cell>
          <cell r="L1073">
            <v>40.89</v>
          </cell>
          <cell r="O1073" t="str">
            <v>任秀玲</v>
          </cell>
          <cell r="P1073" t="str">
            <v>341281198202133183</v>
          </cell>
          <cell r="Q1073">
            <v>15814895277</v>
          </cell>
          <cell r="R1073" t="str">
            <v>广东省广州市白云区人和镇同和村向前街12巷6号501</v>
          </cell>
          <cell r="S1073" t="str">
            <v>自然来访</v>
          </cell>
          <cell r="T1073">
            <v>45073</v>
          </cell>
          <cell r="U1073">
            <v>20500</v>
          </cell>
          <cell r="V1073">
            <v>862640</v>
          </cell>
          <cell r="W1073" t="str">
            <v>0</v>
          </cell>
          <cell r="X1073">
            <v>-841600</v>
          </cell>
          <cell r="AB1073">
            <v>45106</v>
          </cell>
          <cell r="AC1073">
            <v>20000</v>
          </cell>
          <cell r="AD1073">
            <v>841600</v>
          </cell>
        </row>
        <row r="1074">
          <cell r="C1074" t="str">
            <v>S1-1-03</v>
          </cell>
          <cell r="D1074" t="str">
            <v>S1</v>
          </cell>
          <cell r="E1074" t="str">
            <v>标准</v>
          </cell>
          <cell r="G1074" t="str">
            <v>03</v>
          </cell>
          <cell r="K1074">
            <v>43.68</v>
          </cell>
          <cell r="L1074">
            <v>42.44</v>
          </cell>
          <cell r="W1074" t="str">
            <v>0</v>
          </cell>
          <cell r="X1074">
            <v>0</v>
          </cell>
          <cell r="AB1074" t="str">
            <v/>
          </cell>
          <cell r="AC1074">
            <v>0</v>
          </cell>
        </row>
        <row r="1075">
          <cell r="C1075" t="str">
            <v>S1-1-04</v>
          </cell>
          <cell r="D1075" t="str">
            <v>S1</v>
          </cell>
          <cell r="E1075" t="str">
            <v>标准</v>
          </cell>
          <cell r="G1075" t="str">
            <v>04</v>
          </cell>
          <cell r="K1075">
            <v>45.57</v>
          </cell>
          <cell r="L1075">
            <v>44.28</v>
          </cell>
          <cell r="W1075" t="str">
            <v>0</v>
          </cell>
          <cell r="X1075">
            <v>0</v>
          </cell>
          <cell r="AB1075" t="str">
            <v/>
          </cell>
          <cell r="AC1075">
            <v>0</v>
          </cell>
        </row>
        <row r="1076">
          <cell r="C1076" t="str">
            <v>S1-1-05</v>
          </cell>
          <cell r="D1076" t="str">
            <v>S1</v>
          </cell>
          <cell r="E1076" t="str">
            <v>标准</v>
          </cell>
          <cell r="G1076" t="str">
            <v>05</v>
          </cell>
          <cell r="K1076">
            <v>45.57</v>
          </cell>
          <cell r="L1076">
            <v>44.28</v>
          </cell>
          <cell r="W1076" t="str">
            <v>0</v>
          </cell>
          <cell r="X1076">
            <v>0</v>
          </cell>
          <cell r="AB1076" t="str">
            <v/>
          </cell>
          <cell r="AC1076">
            <v>0</v>
          </cell>
        </row>
        <row r="1077">
          <cell r="C1077" t="str">
            <v>S1-1-06</v>
          </cell>
          <cell r="D1077" t="str">
            <v>S1</v>
          </cell>
          <cell r="E1077" t="str">
            <v>标准</v>
          </cell>
          <cell r="G1077" t="str">
            <v>06</v>
          </cell>
          <cell r="K1077">
            <v>45.57</v>
          </cell>
          <cell r="L1077">
            <v>44.28</v>
          </cell>
          <cell r="W1077" t="str">
            <v>0</v>
          </cell>
          <cell r="X1077">
            <v>0</v>
          </cell>
          <cell r="AB1077" t="str">
            <v/>
          </cell>
          <cell r="AC1077">
            <v>0</v>
          </cell>
        </row>
        <row r="1078">
          <cell r="C1078" t="str">
            <v>S1-1-07</v>
          </cell>
          <cell r="D1078" t="str">
            <v>S1</v>
          </cell>
          <cell r="E1078" t="str">
            <v>标准</v>
          </cell>
          <cell r="G1078" t="str">
            <v>07</v>
          </cell>
          <cell r="K1078">
            <v>45.57</v>
          </cell>
          <cell r="L1078">
            <v>44.28</v>
          </cell>
          <cell r="W1078" t="str">
            <v>0</v>
          </cell>
          <cell r="X1078">
            <v>0</v>
          </cell>
          <cell r="AB1078" t="str">
            <v/>
          </cell>
          <cell r="AC1078">
            <v>0</v>
          </cell>
        </row>
        <row r="1079">
          <cell r="C1079" t="str">
            <v>S1-1-08</v>
          </cell>
          <cell r="D1079" t="str">
            <v>S1</v>
          </cell>
          <cell r="E1079" t="str">
            <v>标准</v>
          </cell>
          <cell r="G1079" t="str">
            <v>08</v>
          </cell>
          <cell r="K1079">
            <v>45.57</v>
          </cell>
          <cell r="L1079">
            <v>44.28</v>
          </cell>
          <cell r="W1079" t="str">
            <v>0</v>
          </cell>
          <cell r="X1079">
            <v>0</v>
          </cell>
          <cell r="AB1079" t="str">
            <v/>
          </cell>
          <cell r="AC1079">
            <v>0</v>
          </cell>
        </row>
        <row r="1080">
          <cell r="C1080" t="str">
            <v>S1-1-09</v>
          </cell>
          <cell r="D1080" t="str">
            <v>S1</v>
          </cell>
          <cell r="E1080" t="str">
            <v>标准</v>
          </cell>
          <cell r="G1080" t="str">
            <v>09</v>
          </cell>
          <cell r="K1080">
            <v>45.57</v>
          </cell>
          <cell r="L1080">
            <v>44.28</v>
          </cell>
          <cell r="W1080" t="str">
            <v>0</v>
          </cell>
          <cell r="X1080">
            <v>0</v>
          </cell>
          <cell r="AB1080" t="str">
            <v/>
          </cell>
          <cell r="AC1080">
            <v>0</v>
          </cell>
        </row>
        <row r="1081">
          <cell r="C1081" t="str">
            <v>S1-1-10</v>
          </cell>
          <cell r="D1081" t="str">
            <v>S1</v>
          </cell>
          <cell r="E1081" t="str">
            <v>标准</v>
          </cell>
          <cell r="G1081" t="str">
            <v>10</v>
          </cell>
          <cell r="K1081">
            <v>45.57</v>
          </cell>
          <cell r="L1081">
            <v>44.28</v>
          </cell>
          <cell r="W1081" t="str">
            <v>0</v>
          </cell>
          <cell r="X1081">
            <v>0</v>
          </cell>
          <cell r="AB1081" t="str">
            <v/>
          </cell>
          <cell r="AC1081">
            <v>0</v>
          </cell>
        </row>
        <row r="1082">
          <cell r="C1082" t="str">
            <v>S1-1-11</v>
          </cell>
          <cell r="D1082" t="str">
            <v>S1</v>
          </cell>
          <cell r="E1082" t="str">
            <v>标准</v>
          </cell>
          <cell r="G1082" t="str">
            <v>11</v>
          </cell>
          <cell r="K1082">
            <v>47.48</v>
          </cell>
          <cell r="L1082">
            <v>46.13</v>
          </cell>
          <cell r="W1082" t="str">
            <v>0</v>
          </cell>
          <cell r="X1082">
            <v>0</v>
          </cell>
          <cell r="AB1082" t="str">
            <v/>
          </cell>
          <cell r="AC1082">
            <v>0</v>
          </cell>
        </row>
        <row r="1083">
          <cell r="C1083" t="str">
            <v>S1-1-12</v>
          </cell>
          <cell r="D1083" t="str">
            <v>S1</v>
          </cell>
          <cell r="E1083" t="str">
            <v>标准</v>
          </cell>
          <cell r="G1083" t="str">
            <v>12</v>
          </cell>
          <cell r="K1083">
            <v>85.85</v>
          </cell>
          <cell r="L1083">
            <v>83.42</v>
          </cell>
          <cell r="W1083" t="str">
            <v>0</v>
          </cell>
          <cell r="X1083">
            <v>0</v>
          </cell>
          <cell r="AB1083" t="str">
            <v/>
          </cell>
          <cell r="AC1083">
            <v>0</v>
          </cell>
        </row>
        <row r="1084">
          <cell r="C1084" t="str">
            <v>S1-1-13</v>
          </cell>
          <cell r="D1084" t="str">
            <v>S1</v>
          </cell>
          <cell r="E1084" t="str">
            <v>标准</v>
          </cell>
          <cell r="G1084" t="str">
            <v>13</v>
          </cell>
          <cell r="K1084">
            <v>70.89</v>
          </cell>
          <cell r="L1084">
            <v>68.88</v>
          </cell>
          <cell r="W1084" t="str">
            <v>0</v>
          </cell>
          <cell r="X1084">
            <v>0</v>
          </cell>
          <cell r="AB1084" t="str">
            <v/>
          </cell>
          <cell r="AC1084">
            <v>0</v>
          </cell>
        </row>
        <row r="1085">
          <cell r="C1085" t="str">
            <v>S1-1-14</v>
          </cell>
          <cell r="D1085" t="str">
            <v>S1</v>
          </cell>
          <cell r="E1085" t="str">
            <v>标准</v>
          </cell>
          <cell r="G1085" t="str">
            <v>14</v>
          </cell>
          <cell r="K1085">
            <v>70.89</v>
          </cell>
          <cell r="L1085">
            <v>68.88</v>
          </cell>
          <cell r="W1085" t="str">
            <v>0</v>
          </cell>
          <cell r="X1085">
            <v>0</v>
          </cell>
          <cell r="AB1085" t="str">
            <v/>
          </cell>
          <cell r="AC1085">
            <v>0</v>
          </cell>
        </row>
        <row r="1086">
          <cell r="C1086" t="str">
            <v>S1-1-15</v>
          </cell>
          <cell r="D1086" t="str">
            <v>S1</v>
          </cell>
          <cell r="E1086" t="str">
            <v>标准</v>
          </cell>
          <cell r="G1086" t="str">
            <v>15</v>
          </cell>
          <cell r="K1086">
            <v>70.89</v>
          </cell>
          <cell r="L1086">
            <v>68.88</v>
          </cell>
          <cell r="W1086" t="str">
            <v>0</v>
          </cell>
          <cell r="X1086">
            <v>0</v>
          </cell>
          <cell r="AB1086" t="str">
            <v/>
          </cell>
          <cell r="AC1086">
            <v>0</v>
          </cell>
        </row>
        <row r="1087">
          <cell r="C1087" t="str">
            <v>S1-1-16</v>
          </cell>
          <cell r="D1087" t="str">
            <v>S1</v>
          </cell>
          <cell r="E1087" t="str">
            <v>标准</v>
          </cell>
          <cell r="G1087" t="str">
            <v>16</v>
          </cell>
          <cell r="K1087">
            <v>70.89</v>
          </cell>
          <cell r="L1087">
            <v>68.88</v>
          </cell>
          <cell r="W1087" t="str">
            <v>0</v>
          </cell>
          <cell r="X1087">
            <v>0</v>
          </cell>
          <cell r="AB1087" t="str">
            <v/>
          </cell>
          <cell r="AC1087">
            <v>0</v>
          </cell>
        </row>
        <row r="1088">
          <cell r="C1088" t="str">
            <v>S1-1-17</v>
          </cell>
          <cell r="D1088" t="str">
            <v>S1</v>
          </cell>
          <cell r="E1088" t="str">
            <v>标准</v>
          </cell>
          <cell r="G1088" t="str">
            <v>17</v>
          </cell>
          <cell r="K1088">
            <v>140.09</v>
          </cell>
          <cell r="L1088">
            <v>136.12</v>
          </cell>
          <cell r="W1088" t="str">
            <v>0</v>
          </cell>
          <cell r="X1088">
            <v>0</v>
          </cell>
          <cell r="AB1088" t="str">
            <v/>
          </cell>
          <cell r="AC1088">
            <v>0</v>
          </cell>
        </row>
        <row r="1089">
          <cell r="C1089" t="str">
            <v>S1-1-18</v>
          </cell>
          <cell r="D1089" t="str">
            <v>S1</v>
          </cell>
          <cell r="E1089" t="str">
            <v>标准</v>
          </cell>
          <cell r="G1089" t="str">
            <v>18</v>
          </cell>
          <cell r="K1089">
            <v>28.34</v>
          </cell>
          <cell r="L1089">
            <v>27.54</v>
          </cell>
          <cell r="W1089" t="str">
            <v>0</v>
          </cell>
          <cell r="X1089">
            <v>0</v>
          </cell>
          <cell r="AB1089" t="str">
            <v/>
          </cell>
          <cell r="AC1089">
            <v>0</v>
          </cell>
        </row>
        <row r="1090">
          <cell r="C1090" t="str">
            <v>S1-1-19</v>
          </cell>
          <cell r="D1090" t="str">
            <v>S1</v>
          </cell>
          <cell r="E1090" t="str">
            <v>标准</v>
          </cell>
          <cell r="G1090" t="str">
            <v>19</v>
          </cell>
          <cell r="K1090">
            <v>23.75</v>
          </cell>
          <cell r="L1090">
            <v>23.08</v>
          </cell>
          <cell r="W1090" t="str">
            <v>0</v>
          </cell>
          <cell r="X1090">
            <v>0</v>
          </cell>
          <cell r="AB1090" t="str">
            <v/>
          </cell>
          <cell r="AC1090">
            <v>0</v>
          </cell>
        </row>
        <row r="1091">
          <cell r="C1091" t="str">
            <v>S1-1-20</v>
          </cell>
          <cell r="D1091" t="str">
            <v>S1</v>
          </cell>
          <cell r="E1091" t="str">
            <v>标准</v>
          </cell>
          <cell r="G1091" t="str">
            <v>20</v>
          </cell>
          <cell r="K1091">
            <v>46.97</v>
          </cell>
          <cell r="L1091">
            <v>45.64</v>
          </cell>
          <cell r="W1091" t="str">
            <v>0</v>
          </cell>
          <cell r="X1091">
            <v>0</v>
          </cell>
          <cell r="AB1091" t="str">
            <v/>
          </cell>
          <cell r="AC1091">
            <v>0</v>
          </cell>
        </row>
        <row r="1092">
          <cell r="C1092" t="str">
            <v>S1-1-21</v>
          </cell>
          <cell r="D1092" t="str">
            <v>S1</v>
          </cell>
          <cell r="E1092" t="str">
            <v>标准</v>
          </cell>
          <cell r="G1092" t="str">
            <v>21</v>
          </cell>
          <cell r="K1092">
            <v>50.02</v>
          </cell>
          <cell r="L1092">
            <v>48.6</v>
          </cell>
          <cell r="W1092" t="str">
            <v>0</v>
          </cell>
          <cell r="X1092">
            <v>0</v>
          </cell>
          <cell r="AB1092" t="str">
            <v/>
          </cell>
          <cell r="AC1092">
            <v>0</v>
          </cell>
        </row>
        <row r="1093">
          <cell r="C1093" t="str">
            <v>S1-1-22</v>
          </cell>
          <cell r="D1093" t="str">
            <v>S1</v>
          </cell>
          <cell r="E1093" t="str">
            <v>标准</v>
          </cell>
          <cell r="G1093" t="str">
            <v>22</v>
          </cell>
          <cell r="K1093">
            <v>38.9</v>
          </cell>
          <cell r="L1093">
            <v>37.8</v>
          </cell>
          <cell r="W1093" t="str">
            <v>0</v>
          </cell>
          <cell r="X1093">
            <v>0</v>
          </cell>
          <cell r="AB1093" t="str">
            <v/>
          </cell>
          <cell r="AC1093">
            <v>0</v>
          </cell>
        </row>
        <row r="1094">
          <cell r="C1094" t="str">
            <v>S1-1-23</v>
          </cell>
          <cell r="D1094" t="str">
            <v>S1</v>
          </cell>
          <cell r="E1094" t="str">
            <v>标准</v>
          </cell>
          <cell r="G1094" t="str">
            <v>23</v>
          </cell>
          <cell r="K1094">
            <v>40.53</v>
          </cell>
          <cell r="L1094">
            <v>39.38</v>
          </cell>
          <cell r="W1094" t="str">
            <v>0</v>
          </cell>
          <cell r="X1094">
            <v>0</v>
          </cell>
          <cell r="AB1094" t="str">
            <v/>
          </cell>
          <cell r="AC1094">
            <v>0</v>
          </cell>
        </row>
        <row r="1095">
          <cell r="C1095" t="str">
            <v>S1-2-01</v>
          </cell>
          <cell r="D1095" t="str">
            <v>S1</v>
          </cell>
          <cell r="E1095" t="str">
            <v>标准</v>
          </cell>
          <cell r="G1095" t="str">
            <v>01</v>
          </cell>
          <cell r="K1095">
            <v>95.25</v>
          </cell>
          <cell r="L1095">
            <v>70.95</v>
          </cell>
          <cell r="U1095">
            <v>0</v>
          </cell>
          <cell r="W1095" t="str">
            <v>0</v>
          </cell>
          <cell r="X1095">
            <v>0</v>
          </cell>
          <cell r="AB1095" t="str">
            <v/>
          </cell>
          <cell r="AC1095">
            <v>0</v>
          </cell>
        </row>
        <row r="1096">
          <cell r="C1096" t="str">
            <v>S1-2-02</v>
          </cell>
          <cell r="D1096" t="str">
            <v>S1</v>
          </cell>
          <cell r="E1096" t="str">
            <v>标准</v>
          </cell>
          <cell r="G1096" t="str">
            <v>02</v>
          </cell>
          <cell r="K1096">
            <v>76.12</v>
          </cell>
          <cell r="L1096">
            <v>56.7</v>
          </cell>
          <cell r="U1096">
            <v>0</v>
          </cell>
          <cell r="W1096" t="str">
            <v>0</v>
          </cell>
          <cell r="X1096">
            <v>0</v>
          </cell>
          <cell r="AB1096" t="str">
            <v/>
          </cell>
          <cell r="AC1096">
            <v>0</v>
          </cell>
        </row>
        <row r="1097">
          <cell r="C1097" t="str">
            <v>S1-2-03</v>
          </cell>
          <cell r="D1097" t="str">
            <v>S1</v>
          </cell>
          <cell r="E1097" t="str">
            <v>标准</v>
          </cell>
          <cell r="G1097" t="str">
            <v>03</v>
          </cell>
          <cell r="K1097">
            <v>76.12</v>
          </cell>
          <cell r="L1097">
            <v>56.7</v>
          </cell>
          <cell r="U1097">
            <v>0</v>
          </cell>
          <cell r="W1097" t="str">
            <v>0</v>
          </cell>
          <cell r="X1097">
            <v>0</v>
          </cell>
          <cell r="AB1097" t="str">
            <v/>
          </cell>
          <cell r="AC1097">
            <v>0</v>
          </cell>
        </row>
        <row r="1098">
          <cell r="C1098" t="str">
            <v>S1-2-04</v>
          </cell>
          <cell r="D1098" t="str">
            <v>S1</v>
          </cell>
          <cell r="E1098" t="str">
            <v>标准</v>
          </cell>
          <cell r="G1098" t="str">
            <v>04</v>
          </cell>
          <cell r="K1098">
            <v>76.12</v>
          </cell>
          <cell r="L1098">
            <v>56.7</v>
          </cell>
          <cell r="U1098">
            <v>0</v>
          </cell>
          <cell r="W1098" t="str">
            <v>0</v>
          </cell>
          <cell r="X1098">
            <v>0</v>
          </cell>
          <cell r="AB1098" t="str">
            <v/>
          </cell>
          <cell r="AC1098">
            <v>0</v>
          </cell>
        </row>
        <row r="1099">
          <cell r="C1099" t="str">
            <v>S1-2-05</v>
          </cell>
          <cell r="D1099" t="str">
            <v>S1</v>
          </cell>
          <cell r="E1099" t="str">
            <v>标准</v>
          </cell>
          <cell r="G1099" t="str">
            <v>05</v>
          </cell>
          <cell r="K1099">
            <v>76.12</v>
          </cell>
          <cell r="L1099">
            <v>56.7</v>
          </cell>
          <cell r="U1099">
            <v>0</v>
          </cell>
          <cell r="W1099" t="str">
            <v>0</v>
          </cell>
          <cell r="X1099">
            <v>0</v>
          </cell>
          <cell r="AB1099" t="str">
            <v/>
          </cell>
          <cell r="AC1099">
            <v>0</v>
          </cell>
        </row>
        <row r="1100">
          <cell r="C1100" t="str">
            <v>S1-2-06</v>
          </cell>
          <cell r="D1100" t="str">
            <v>S1</v>
          </cell>
          <cell r="E1100" t="str">
            <v>标准</v>
          </cell>
          <cell r="G1100" t="str">
            <v>06</v>
          </cell>
          <cell r="K1100">
            <v>75.22</v>
          </cell>
          <cell r="L1100">
            <v>56.03</v>
          </cell>
          <cell r="U1100">
            <v>0</v>
          </cell>
          <cell r="W1100" t="str">
            <v>0</v>
          </cell>
          <cell r="X1100">
            <v>0</v>
          </cell>
          <cell r="AB1100" t="str">
            <v/>
          </cell>
          <cell r="AC1100">
            <v>0</v>
          </cell>
        </row>
        <row r="1101">
          <cell r="C1101" t="str">
            <v>S1-2-07</v>
          </cell>
          <cell r="D1101" t="str">
            <v>S1</v>
          </cell>
          <cell r="E1101" t="str">
            <v>标准</v>
          </cell>
          <cell r="G1101" t="str">
            <v>07</v>
          </cell>
          <cell r="K1101">
            <v>75.22</v>
          </cell>
          <cell r="L1101">
            <v>56.03</v>
          </cell>
          <cell r="U1101">
            <v>0</v>
          </cell>
          <cell r="W1101" t="str">
            <v>0</v>
          </cell>
          <cell r="X1101">
            <v>0</v>
          </cell>
          <cell r="AB1101" t="str">
            <v/>
          </cell>
          <cell r="AC1101">
            <v>0</v>
          </cell>
        </row>
        <row r="1102">
          <cell r="C1102" t="str">
            <v>S1-2-08</v>
          </cell>
          <cell r="D1102" t="str">
            <v>S1</v>
          </cell>
          <cell r="E1102" t="str">
            <v>标准</v>
          </cell>
          <cell r="G1102" t="str">
            <v>08</v>
          </cell>
          <cell r="K1102">
            <v>26.34</v>
          </cell>
          <cell r="L1102">
            <v>19.62</v>
          </cell>
          <cell r="U1102">
            <v>0</v>
          </cell>
          <cell r="W1102" t="str">
            <v>0</v>
          </cell>
          <cell r="X1102">
            <v>0</v>
          </cell>
          <cell r="AB1102" t="str">
            <v/>
          </cell>
          <cell r="AC1102">
            <v>0</v>
          </cell>
        </row>
        <row r="1103">
          <cell r="C1103" t="str">
            <v>S1-2-09</v>
          </cell>
          <cell r="D1103" t="str">
            <v>S1</v>
          </cell>
          <cell r="E1103" t="str">
            <v>标准</v>
          </cell>
          <cell r="G1103" t="str">
            <v>09</v>
          </cell>
          <cell r="K1103">
            <v>47.14</v>
          </cell>
          <cell r="L1103">
            <v>35.11</v>
          </cell>
          <cell r="U1103">
            <v>0</v>
          </cell>
          <cell r="W1103" t="str">
            <v>0</v>
          </cell>
          <cell r="X1103">
            <v>0</v>
          </cell>
          <cell r="AB1103" t="str">
            <v/>
          </cell>
          <cell r="AC1103">
            <v>0</v>
          </cell>
        </row>
        <row r="1104">
          <cell r="C1104" t="str">
            <v>S1-2-10</v>
          </cell>
          <cell r="D1104" t="str">
            <v>S1</v>
          </cell>
          <cell r="E1104" t="str">
            <v>标准</v>
          </cell>
          <cell r="G1104" t="str">
            <v>10</v>
          </cell>
          <cell r="K1104">
            <v>57.21</v>
          </cell>
          <cell r="L1104">
            <v>42.61</v>
          </cell>
          <cell r="U1104">
            <v>0</v>
          </cell>
          <cell r="W1104" t="str">
            <v>0</v>
          </cell>
          <cell r="X1104">
            <v>0</v>
          </cell>
          <cell r="AB1104" t="str">
            <v/>
          </cell>
          <cell r="AC1104">
            <v>0</v>
          </cell>
        </row>
        <row r="1105">
          <cell r="C1105" t="str">
            <v>S1-2-11</v>
          </cell>
          <cell r="D1105" t="str">
            <v>S1</v>
          </cell>
          <cell r="E1105" t="str">
            <v>标准</v>
          </cell>
          <cell r="G1105" t="str">
            <v>11</v>
          </cell>
          <cell r="K1105">
            <v>36.73</v>
          </cell>
          <cell r="L1105">
            <v>27.36</v>
          </cell>
          <cell r="U1105">
            <v>0</v>
          </cell>
          <cell r="W1105" t="str">
            <v>0</v>
          </cell>
          <cell r="X1105">
            <v>0</v>
          </cell>
          <cell r="AB1105" t="str">
            <v/>
          </cell>
          <cell r="AC1105">
            <v>0</v>
          </cell>
        </row>
        <row r="1106">
          <cell r="C1106" t="str">
            <v>S1-2-12</v>
          </cell>
          <cell r="D1106" t="str">
            <v>S1</v>
          </cell>
          <cell r="E1106" t="str">
            <v>标准</v>
          </cell>
          <cell r="G1106" t="str">
            <v>12</v>
          </cell>
          <cell r="K1106">
            <v>38.26</v>
          </cell>
          <cell r="L1106">
            <v>28.5</v>
          </cell>
          <cell r="U1106">
            <v>0</v>
          </cell>
          <cell r="W1106" t="str">
            <v>0</v>
          </cell>
          <cell r="X1106">
            <v>0</v>
          </cell>
          <cell r="AB1106" t="str">
            <v/>
          </cell>
          <cell r="AC1106">
            <v>0</v>
          </cell>
        </row>
        <row r="1107">
          <cell r="C1107" t="str">
            <v>S2-1-01</v>
          </cell>
          <cell r="D1107" t="str">
            <v>S2</v>
          </cell>
          <cell r="E1107" t="str">
            <v>标准</v>
          </cell>
          <cell r="G1107" t="str">
            <v>01</v>
          </cell>
          <cell r="K1107">
            <v>67.78</v>
          </cell>
          <cell r="L1107">
            <v>64.07</v>
          </cell>
          <cell r="U1107">
            <v>0</v>
          </cell>
          <cell r="W1107" t="str">
            <v>0</v>
          </cell>
          <cell r="X1107">
            <v>0</v>
          </cell>
          <cell r="AB1107" t="str">
            <v/>
          </cell>
          <cell r="AC1107">
            <v>0</v>
          </cell>
        </row>
        <row r="1108">
          <cell r="C1108" t="str">
            <v>S2-1-02</v>
          </cell>
          <cell r="D1108" t="str">
            <v>S2</v>
          </cell>
          <cell r="E1108" t="str">
            <v>标准</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v>
          </cell>
          <cell r="V1108">
            <v>366713</v>
          </cell>
          <cell r="W1108" t="str">
            <v>0</v>
          </cell>
          <cell r="X1108">
            <v>0</v>
          </cell>
          <cell r="AB1108">
            <v>44747</v>
          </cell>
          <cell r="AC1108">
            <v>19736.9752421959</v>
          </cell>
          <cell r="AD1108">
            <v>366713</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t="str">
            <v/>
          </cell>
          <cell r="AC1109">
            <v>18344.9702067999</v>
          </cell>
          <cell r="AD1109">
            <v>523382</v>
          </cell>
        </row>
        <row r="1110">
          <cell r="C1110" t="str">
            <v>S2-1-04</v>
          </cell>
          <cell r="D1110" t="str">
            <v>S2</v>
          </cell>
          <cell r="E1110" t="str">
            <v>标准</v>
          </cell>
          <cell r="G1110" t="str">
            <v>04</v>
          </cell>
          <cell r="K1110">
            <v>62.36</v>
          </cell>
          <cell r="L1110">
            <v>58.95</v>
          </cell>
          <cell r="U1110">
            <v>0</v>
          </cell>
          <cell r="W1110" t="str">
            <v>0</v>
          </cell>
          <cell r="X1110">
            <v>0</v>
          </cell>
          <cell r="AB1110" t="str">
            <v/>
          </cell>
          <cell r="AC1110">
            <v>0</v>
          </cell>
        </row>
        <row r="1111">
          <cell r="C1111" t="str">
            <v>S2-1-05</v>
          </cell>
          <cell r="D1111" t="str">
            <v>S2</v>
          </cell>
          <cell r="E1111" t="str">
            <v>标准</v>
          </cell>
          <cell r="G1111" t="str">
            <v>05</v>
          </cell>
          <cell r="K1111">
            <v>42.01</v>
          </cell>
          <cell r="L1111">
            <v>39.71</v>
          </cell>
          <cell r="U1111">
            <v>0</v>
          </cell>
          <cell r="W1111" t="str">
            <v>0</v>
          </cell>
          <cell r="X1111">
            <v>0</v>
          </cell>
          <cell r="AB1111" t="str">
            <v/>
          </cell>
          <cell r="AC1111">
            <v>0</v>
          </cell>
        </row>
        <row r="1112">
          <cell r="C1112" t="str">
            <v>S2-1-06</v>
          </cell>
          <cell r="D1112" t="str">
            <v>S2</v>
          </cell>
          <cell r="E1112" t="str">
            <v>标准</v>
          </cell>
          <cell r="G1112" t="str">
            <v>06</v>
          </cell>
          <cell r="K1112">
            <v>37.08</v>
          </cell>
          <cell r="L1112">
            <v>35.05</v>
          </cell>
          <cell r="U1112">
            <v>0</v>
          </cell>
          <cell r="W1112" t="str">
            <v>0</v>
          </cell>
          <cell r="X1112">
            <v>0</v>
          </cell>
          <cell r="AB1112" t="str">
            <v/>
          </cell>
          <cell r="AC1112">
            <v>0</v>
          </cell>
        </row>
        <row r="1113">
          <cell r="C1113" t="str">
            <v>S2-1-07</v>
          </cell>
          <cell r="D1113" t="str">
            <v>S2</v>
          </cell>
          <cell r="E1113" t="str">
            <v>标准</v>
          </cell>
          <cell r="G1113" t="str">
            <v>07</v>
          </cell>
          <cell r="K1113">
            <v>57.19</v>
          </cell>
          <cell r="L1113">
            <v>54.06</v>
          </cell>
          <cell r="U1113">
            <v>0</v>
          </cell>
          <cell r="W1113" t="str">
            <v>0</v>
          </cell>
          <cell r="X1113">
            <v>0</v>
          </cell>
          <cell r="AB1113" t="str">
            <v/>
          </cell>
          <cell r="AC1113">
            <v>0</v>
          </cell>
        </row>
        <row r="1114">
          <cell r="C1114" t="str">
            <v>S2-1-08</v>
          </cell>
          <cell r="D1114" t="str">
            <v>S2</v>
          </cell>
          <cell r="E1114" t="str">
            <v>标准</v>
          </cell>
          <cell r="G1114" t="str">
            <v>08</v>
          </cell>
          <cell r="K1114">
            <v>43.32</v>
          </cell>
          <cell r="L1114">
            <v>40.95</v>
          </cell>
          <cell r="U1114">
            <v>0</v>
          </cell>
          <cell r="W1114" t="str">
            <v>0</v>
          </cell>
          <cell r="X1114">
            <v>0</v>
          </cell>
          <cell r="AB1114" t="str">
            <v/>
          </cell>
          <cell r="AC1114">
            <v>0</v>
          </cell>
        </row>
        <row r="1115">
          <cell r="C1115" t="str">
            <v>S2-1-09</v>
          </cell>
          <cell r="D1115" t="str">
            <v>S2</v>
          </cell>
          <cell r="E1115" t="str">
            <v>标准</v>
          </cell>
          <cell r="G1115" t="str">
            <v>09</v>
          </cell>
          <cell r="K1115">
            <v>43.32</v>
          </cell>
          <cell r="L1115">
            <v>40.95</v>
          </cell>
          <cell r="U1115">
            <v>0</v>
          </cell>
          <cell r="W1115" t="str">
            <v>0</v>
          </cell>
          <cell r="X1115">
            <v>0</v>
          </cell>
          <cell r="AB1115" t="str">
            <v/>
          </cell>
          <cell r="AC1115">
            <v>0</v>
          </cell>
        </row>
        <row r="1116">
          <cell r="C1116" t="str">
            <v>S2-1-10</v>
          </cell>
          <cell r="D1116" t="str">
            <v>S2</v>
          </cell>
          <cell r="E1116" t="str">
            <v>标准</v>
          </cell>
          <cell r="G1116" t="str">
            <v>10</v>
          </cell>
          <cell r="H1116" t="str">
            <v>品业</v>
          </cell>
          <cell r="I1116" t="str">
            <v>梁子杰、范丽娟</v>
          </cell>
          <cell r="J1116" t="str">
            <v>已签约</v>
          </cell>
          <cell r="K1116">
            <v>43.32</v>
          </cell>
          <cell r="L1116">
            <v>40.95</v>
          </cell>
          <cell r="O1116" t="str">
            <v>曾伟文;戴靖</v>
          </cell>
          <cell r="P1116" t="str">
            <v>432325196911090055、440111199312164520</v>
          </cell>
          <cell r="Q1116">
            <v>13763343443</v>
          </cell>
          <cell r="R1116" t="str">
            <v>清远市石角镇碧桂园假日半岛翠岭云天19街31号</v>
          </cell>
          <cell r="S1116" t="str">
            <v>自然来访</v>
          </cell>
          <cell r="T1116">
            <v>45029</v>
          </cell>
          <cell r="U1116">
            <v>0</v>
          </cell>
          <cell r="W1116" t="str">
            <v>0</v>
          </cell>
          <cell r="X1116">
            <v>-815953</v>
          </cell>
          <cell r="AB1116">
            <v>45067</v>
          </cell>
          <cell r="AC1116">
            <v>18835.4801477378</v>
          </cell>
          <cell r="AD1116">
            <v>815953</v>
          </cell>
        </row>
        <row r="1117">
          <cell r="C1117" t="str">
            <v>S2-1-11</v>
          </cell>
          <cell r="D1117" t="str">
            <v>S2</v>
          </cell>
          <cell r="E1117" t="str">
            <v>标准</v>
          </cell>
          <cell r="G1117" t="str">
            <v>11</v>
          </cell>
          <cell r="K1117">
            <v>47.21</v>
          </cell>
          <cell r="L1117">
            <v>44.63</v>
          </cell>
          <cell r="U1117">
            <v>0</v>
          </cell>
          <cell r="W1117" t="str">
            <v>0</v>
          </cell>
          <cell r="X1117">
            <v>0</v>
          </cell>
          <cell r="AB1117" t="str">
            <v/>
          </cell>
          <cell r="AC1117">
            <v>0</v>
          </cell>
        </row>
        <row r="1118">
          <cell r="C1118" t="str">
            <v>S2-1-12</v>
          </cell>
          <cell r="D1118" t="str">
            <v>S2</v>
          </cell>
          <cell r="E1118" t="str">
            <v>标准</v>
          </cell>
          <cell r="G1118" t="str">
            <v>12</v>
          </cell>
          <cell r="K1118">
            <v>43.32</v>
          </cell>
          <cell r="L1118">
            <v>40.95</v>
          </cell>
          <cell r="U1118">
            <v>0</v>
          </cell>
          <cell r="W1118" t="str">
            <v>0</v>
          </cell>
          <cell r="X1118">
            <v>0</v>
          </cell>
          <cell r="AB1118" t="str">
            <v/>
          </cell>
          <cell r="AC1118">
            <v>0</v>
          </cell>
        </row>
        <row r="1119">
          <cell r="C1119" t="str">
            <v>S2-1-13</v>
          </cell>
          <cell r="D1119" t="str">
            <v>S2</v>
          </cell>
          <cell r="E1119" t="str">
            <v>标准</v>
          </cell>
          <cell r="G1119" t="str">
            <v>13</v>
          </cell>
          <cell r="K1119">
            <v>46.1</v>
          </cell>
          <cell r="L1119">
            <v>43.58</v>
          </cell>
          <cell r="U1119">
            <v>0</v>
          </cell>
          <cell r="W1119" t="str">
            <v>0</v>
          </cell>
          <cell r="X1119">
            <v>0</v>
          </cell>
          <cell r="AB1119" t="str">
            <v/>
          </cell>
          <cell r="AC1119">
            <v>0</v>
          </cell>
        </row>
        <row r="1120">
          <cell r="C1120" t="str">
            <v>S2-2-01</v>
          </cell>
          <cell r="D1120" t="str">
            <v>S2</v>
          </cell>
          <cell r="E1120" t="str">
            <v>标准</v>
          </cell>
          <cell r="G1120" t="str">
            <v>01</v>
          </cell>
          <cell r="K1120">
            <v>35.78</v>
          </cell>
          <cell r="L1120">
            <v>25.75</v>
          </cell>
          <cell r="U1120">
            <v>0</v>
          </cell>
          <cell r="W1120" t="str">
            <v>0</v>
          </cell>
          <cell r="X1120">
            <v>0</v>
          </cell>
          <cell r="AB1120" t="str">
            <v/>
          </cell>
          <cell r="AC1120">
            <v>0</v>
          </cell>
        </row>
        <row r="1121">
          <cell r="C1121" t="str">
            <v>S2-2-02</v>
          </cell>
          <cell r="D1121" t="str">
            <v>S2</v>
          </cell>
          <cell r="E1121" t="str">
            <v>标准</v>
          </cell>
          <cell r="G1121" t="str">
            <v>02</v>
          </cell>
          <cell r="K1121">
            <v>22.34</v>
          </cell>
          <cell r="L1121">
            <v>16.08</v>
          </cell>
          <cell r="U1121">
            <v>0</v>
          </cell>
          <cell r="W1121" t="str">
            <v>0</v>
          </cell>
          <cell r="X1121">
            <v>0</v>
          </cell>
          <cell r="AB1121" t="str">
            <v/>
          </cell>
          <cell r="AC1121">
            <v>0</v>
          </cell>
        </row>
        <row r="1122">
          <cell r="C1122" t="str">
            <v>S2-2-03</v>
          </cell>
          <cell r="D1122" t="str">
            <v>S2</v>
          </cell>
          <cell r="E1122" t="str">
            <v>标准</v>
          </cell>
          <cell r="G1122" t="str">
            <v>03</v>
          </cell>
          <cell r="K1122">
            <v>31.79</v>
          </cell>
          <cell r="L1122">
            <v>22.88</v>
          </cell>
          <cell r="U1122">
            <v>0</v>
          </cell>
          <cell r="W1122" t="str">
            <v>0</v>
          </cell>
          <cell r="X1122">
            <v>0</v>
          </cell>
          <cell r="AB1122" t="str">
            <v/>
          </cell>
          <cell r="AC1122">
            <v>0</v>
          </cell>
        </row>
        <row r="1123">
          <cell r="C1123" t="str">
            <v>S2-2-04</v>
          </cell>
          <cell r="D1123" t="str">
            <v>S2</v>
          </cell>
          <cell r="E1123" t="str">
            <v>标准</v>
          </cell>
          <cell r="G1123" t="str">
            <v>04</v>
          </cell>
          <cell r="K1123">
            <v>38.64</v>
          </cell>
          <cell r="L1123">
            <v>27.81</v>
          </cell>
          <cell r="U1123">
            <v>0</v>
          </cell>
          <cell r="W1123" t="str">
            <v>0</v>
          </cell>
          <cell r="X1123">
            <v>0</v>
          </cell>
          <cell r="AB1123" t="str">
            <v/>
          </cell>
          <cell r="AC1123">
            <v>0</v>
          </cell>
        </row>
        <row r="1124">
          <cell r="C1124" t="str">
            <v>S2-2-05</v>
          </cell>
          <cell r="D1124" t="str">
            <v>S2</v>
          </cell>
          <cell r="E1124" t="str">
            <v>标准</v>
          </cell>
          <cell r="G1124" t="str">
            <v>05</v>
          </cell>
          <cell r="K1124">
            <v>53.75</v>
          </cell>
          <cell r="L1124">
            <v>38.68</v>
          </cell>
          <cell r="U1124">
            <v>0</v>
          </cell>
          <cell r="W1124" t="str">
            <v>0</v>
          </cell>
          <cell r="X1124">
            <v>0</v>
          </cell>
          <cell r="AB1124" t="str">
            <v/>
          </cell>
          <cell r="AC1124">
            <v>0</v>
          </cell>
        </row>
        <row r="1125">
          <cell r="C1125" t="str">
            <v>S2-2-06</v>
          </cell>
          <cell r="D1125" t="str">
            <v>S2</v>
          </cell>
          <cell r="E1125" t="str">
            <v>标准</v>
          </cell>
          <cell r="G1125" t="str">
            <v>06</v>
          </cell>
          <cell r="K1125">
            <v>41.18</v>
          </cell>
          <cell r="L1125">
            <v>29.64</v>
          </cell>
          <cell r="U1125">
            <v>0</v>
          </cell>
          <cell r="W1125" t="str">
            <v>0</v>
          </cell>
          <cell r="X1125">
            <v>0</v>
          </cell>
          <cell r="AB1125" t="str">
            <v/>
          </cell>
          <cell r="AC1125">
            <v>0</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cell r="AC1127">
            <v>0</v>
          </cell>
        </row>
        <row r="1128">
          <cell r="C1128" t="str">
            <v>S2-2-09</v>
          </cell>
          <cell r="D1128" t="str">
            <v>S2</v>
          </cell>
          <cell r="E1128" t="str">
            <v>标准</v>
          </cell>
          <cell r="G1128" t="str">
            <v>09</v>
          </cell>
          <cell r="K1128">
            <v>45.41</v>
          </cell>
          <cell r="L1128">
            <v>32.68</v>
          </cell>
          <cell r="U1128">
            <v>0</v>
          </cell>
          <cell r="W1128" t="str">
            <v>0</v>
          </cell>
          <cell r="X1128">
            <v>0</v>
          </cell>
          <cell r="AB1128" t="str">
            <v/>
          </cell>
          <cell r="AC1128">
            <v>0</v>
          </cell>
        </row>
        <row r="1129">
          <cell r="C1129" t="str">
            <v>S2-2-10</v>
          </cell>
          <cell r="D1129" t="str">
            <v>S2</v>
          </cell>
          <cell r="E1129" t="str">
            <v>标准</v>
          </cell>
          <cell r="G1129" t="str">
            <v>10</v>
          </cell>
          <cell r="K1129">
            <v>44.88</v>
          </cell>
          <cell r="L1129">
            <v>32.3</v>
          </cell>
          <cell r="U1129">
            <v>0</v>
          </cell>
          <cell r="W1129" t="str">
            <v>0</v>
          </cell>
          <cell r="X1129">
            <v>0</v>
          </cell>
          <cell r="AB1129" t="str">
            <v/>
          </cell>
          <cell r="AC1129">
            <v>0</v>
          </cell>
        </row>
        <row r="1130">
          <cell r="C1130" t="str">
            <v>S2-2-11</v>
          </cell>
          <cell r="D1130" t="str">
            <v>S2</v>
          </cell>
          <cell r="E1130" t="str">
            <v>标准</v>
          </cell>
          <cell r="G1130" t="str">
            <v>11</v>
          </cell>
          <cell r="K1130">
            <v>40.91</v>
          </cell>
          <cell r="L1130">
            <v>29.44</v>
          </cell>
          <cell r="U1130">
            <v>0</v>
          </cell>
          <cell r="W1130" t="str">
            <v>0</v>
          </cell>
          <cell r="X1130">
            <v>0</v>
          </cell>
          <cell r="AB1130" t="str">
            <v/>
          </cell>
          <cell r="AC1130">
            <v>0</v>
          </cell>
        </row>
        <row r="1131">
          <cell r="C1131" t="str">
            <v>S2-2-12</v>
          </cell>
          <cell r="D1131" t="str">
            <v>S2</v>
          </cell>
          <cell r="E1131" t="str">
            <v>标准</v>
          </cell>
          <cell r="G1131" t="str">
            <v>12</v>
          </cell>
          <cell r="K1131">
            <v>43.55</v>
          </cell>
          <cell r="L1131">
            <v>31.34</v>
          </cell>
          <cell r="U1131">
            <v>0</v>
          </cell>
          <cell r="W1131" t="str">
            <v>0</v>
          </cell>
          <cell r="X1131">
            <v>0</v>
          </cell>
          <cell r="AB1131" t="str">
            <v/>
          </cell>
          <cell r="AC1131">
            <v>0</v>
          </cell>
        </row>
        <row r="1132">
          <cell r="C1132" t="str">
            <v>S3-1-01</v>
          </cell>
          <cell r="D1132" t="str">
            <v>S3</v>
          </cell>
          <cell r="E1132" t="str">
            <v>标准</v>
          </cell>
          <cell r="G1132" t="str">
            <v>01</v>
          </cell>
          <cell r="K1132">
            <v>96.89</v>
          </cell>
          <cell r="L1132">
            <v>90.98</v>
          </cell>
          <cell r="U1132">
            <v>0</v>
          </cell>
          <cell r="W1132" t="str">
            <v>0</v>
          </cell>
          <cell r="X1132">
            <v>0</v>
          </cell>
          <cell r="AB1132" t="str">
            <v/>
          </cell>
          <cell r="AC1132">
            <v>0</v>
          </cell>
        </row>
        <row r="1133">
          <cell r="C1133" t="str">
            <v>S3-1-02</v>
          </cell>
          <cell r="D1133" t="str">
            <v>S3</v>
          </cell>
          <cell r="E1133" t="str">
            <v>标准</v>
          </cell>
          <cell r="G1133" t="str">
            <v>02</v>
          </cell>
          <cell r="K1133">
            <v>64.53</v>
          </cell>
          <cell r="L1133">
            <v>60.59</v>
          </cell>
          <cell r="U1133">
            <v>0</v>
          </cell>
          <cell r="W1133" t="str">
            <v>0</v>
          </cell>
          <cell r="X1133">
            <v>0</v>
          </cell>
          <cell r="AB1133" t="str">
            <v/>
          </cell>
          <cell r="AC1133">
            <v>0</v>
          </cell>
        </row>
        <row r="1134">
          <cell r="C1134" t="str">
            <v>S3-1-03</v>
          </cell>
          <cell r="D1134" t="str">
            <v>S3</v>
          </cell>
          <cell r="E1134" t="str">
            <v>标准</v>
          </cell>
          <cell r="G1134" t="str">
            <v>03</v>
          </cell>
          <cell r="K1134">
            <v>29.71</v>
          </cell>
          <cell r="L1134">
            <v>27.9</v>
          </cell>
          <cell r="U1134">
            <v>0</v>
          </cell>
          <cell r="W1134" t="str">
            <v>0</v>
          </cell>
          <cell r="X1134">
            <v>0</v>
          </cell>
          <cell r="AB1134" t="str">
            <v/>
          </cell>
          <cell r="AC1134">
            <v>0</v>
          </cell>
        </row>
        <row r="1135">
          <cell r="C1135" t="str">
            <v>S3-1-04</v>
          </cell>
          <cell r="D1135" t="str">
            <v>S3</v>
          </cell>
          <cell r="E1135" t="str">
            <v>标准</v>
          </cell>
          <cell r="G1135" t="str">
            <v>04</v>
          </cell>
          <cell r="K1135">
            <v>59</v>
          </cell>
          <cell r="L1135">
            <v>55.4</v>
          </cell>
          <cell r="U1135">
            <v>0</v>
          </cell>
          <cell r="W1135" t="str">
            <v>0</v>
          </cell>
          <cell r="X1135">
            <v>0</v>
          </cell>
          <cell r="AB1135" t="str">
            <v/>
          </cell>
          <cell r="AC1135">
            <v>0</v>
          </cell>
        </row>
        <row r="1136">
          <cell r="C1136" t="str">
            <v>S3-1-05</v>
          </cell>
          <cell r="D1136" t="str">
            <v>S3</v>
          </cell>
          <cell r="E1136" t="str">
            <v>标准</v>
          </cell>
          <cell r="G1136" t="str">
            <v>05</v>
          </cell>
          <cell r="K1136">
            <v>40.47</v>
          </cell>
          <cell r="L1136">
            <v>38</v>
          </cell>
          <cell r="U1136">
            <v>0</v>
          </cell>
          <cell r="W1136" t="str">
            <v>0</v>
          </cell>
          <cell r="X1136">
            <v>0</v>
          </cell>
          <cell r="AB1136" t="str">
            <v/>
          </cell>
          <cell r="AC1136">
            <v>0</v>
          </cell>
        </row>
        <row r="1137">
          <cell r="C1137" t="str">
            <v>S3-1-06</v>
          </cell>
          <cell r="D1137" t="str">
            <v>S3</v>
          </cell>
          <cell r="E1137" t="str">
            <v>标准</v>
          </cell>
          <cell r="G1137" t="str">
            <v>06</v>
          </cell>
          <cell r="K1137">
            <v>37.91</v>
          </cell>
          <cell r="L1137">
            <v>35.6</v>
          </cell>
          <cell r="U1137">
            <v>0</v>
          </cell>
          <cell r="W1137" t="str">
            <v>0</v>
          </cell>
          <cell r="X1137">
            <v>0</v>
          </cell>
          <cell r="AB1137" t="str">
            <v/>
          </cell>
          <cell r="AC1137">
            <v>0</v>
          </cell>
        </row>
        <row r="1138">
          <cell r="C1138" t="str">
            <v>S3-1-07</v>
          </cell>
          <cell r="D1138" t="str">
            <v>S3</v>
          </cell>
          <cell r="E1138" t="str">
            <v>标准</v>
          </cell>
          <cell r="G1138" t="str">
            <v>07</v>
          </cell>
          <cell r="K1138">
            <v>50.95</v>
          </cell>
          <cell r="L1138">
            <v>47.84</v>
          </cell>
          <cell r="U1138">
            <v>0</v>
          </cell>
          <cell r="W1138" t="str">
            <v>0</v>
          </cell>
          <cell r="X1138">
            <v>0</v>
          </cell>
          <cell r="AB1138" t="str">
            <v/>
          </cell>
          <cell r="AC1138">
            <v>0</v>
          </cell>
        </row>
        <row r="1139">
          <cell r="C1139" t="str">
            <v>S3-1-08</v>
          </cell>
          <cell r="D1139" t="str">
            <v>S3</v>
          </cell>
          <cell r="E1139" t="str">
            <v>标准</v>
          </cell>
          <cell r="G1139" t="str">
            <v>08</v>
          </cell>
          <cell r="K1139">
            <v>43.06</v>
          </cell>
          <cell r="L1139">
            <v>40.43</v>
          </cell>
          <cell r="U1139">
            <v>0</v>
          </cell>
          <cell r="W1139" t="str">
            <v>0</v>
          </cell>
          <cell r="X1139">
            <v>0</v>
          </cell>
          <cell r="AB1139" t="str">
            <v/>
          </cell>
          <cell r="AC1139">
            <v>0</v>
          </cell>
        </row>
        <row r="1140">
          <cell r="C1140" t="str">
            <v>S3-2-01</v>
          </cell>
          <cell r="D1140" t="str">
            <v>S3</v>
          </cell>
          <cell r="E1140" t="str">
            <v>标准</v>
          </cell>
          <cell r="G1140" t="str">
            <v>01</v>
          </cell>
          <cell r="K1140">
            <v>25.85</v>
          </cell>
          <cell r="L1140">
            <v>16.32</v>
          </cell>
          <cell r="U1140">
            <v>0</v>
          </cell>
          <cell r="W1140" t="str">
            <v>0</v>
          </cell>
          <cell r="X1140">
            <v>0</v>
          </cell>
          <cell r="AB1140" t="str">
            <v/>
          </cell>
          <cell r="AC1140">
            <v>0</v>
          </cell>
        </row>
        <row r="1141">
          <cell r="C1141" t="str">
            <v>S3-2-02</v>
          </cell>
          <cell r="D1141" t="str">
            <v>S3</v>
          </cell>
          <cell r="E1141" t="str">
            <v>标准</v>
          </cell>
          <cell r="G1141" t="str">
            <v>02</v>
          </cell>
          <cell r="K1141">
            <v>105.36</v>
          </cell>
          <cell r="L1141">
            <v>66.52</v>
          </cell>
          <cell r="U1141">
            <v>0</v>
          </cell>
          <cell r="W1141" t="str">
            <v>0</v>
          </cell>
          <cell r="X1141">
            <v>0</v>
          </cell>
          <cell r="AB1141" t="str">
            <v/>
          </cell>
          <cell r="AC1141">
            <v>0</v>
          </cell>
        </row>
        <row r="1142">
          <cell r="C1142" t="str">
            <v>S3-2-03</v>
          </cell>
          <cell r="D1142" t="str">
            <v>S3</v>
          </cell>
          <cell r="E1142" t="str">
            <v>标准</v>
          </cell>
          <cell r="G1142" t="str">
            <v>03</v>
          </cell>
          <cell r="K1142">
            <v>75.55</v>
          </cell>
          <cell r="L1142">
            <v>47.7</v>
          </cell>
          <cell r="U1142">
            <v>0</v>
          </cell>
          <cell r="W1142" t="str">
            <v>0</v>
          </cell>
          <cell r="X1142">
            <v>0</v>
          </cell>
          <cell r="AB1142" t="str">
            <v/>
          </cell>
          <cell r="AC1142">
            <v>0</v>
          </cell>
        </row>
        <row r="1143">
          <cell r="C1143" t="str">
            <v>S3-2-04</v>
          </cell>
          <cell r="D1143" t="str">
            <v>S3</v>
          </cell>
          <cell r="E1143" t="str">
            <v>标准</v>
          </cell>
          <cell r="G1143" t="str">
            <v>04</v>
          </cell>
          <cell r="K1143">
            <v>37.15</v>
          </cell>
          <cell r="L1143">
            <v>23.46</v>
          </cell>
          <cell r="U1143">
            <v>0</v>
          </cell>
          <cell r="W1143" t="str">
            <v>0</v>
          </cell>
          <cell r="X1143">
            <v>0</v>
          </cell>
          <cell r="AB1143" t="str">
            <v/>
          </cell>
          <cell r="AC1143">
            <v>0</v>
          </cell>
        </row>
        <row r="1144">
          <cell r="C1144" t="str">
            <v>S3-2-05</v>
          </cell>
          <cell r="D1144" t="str">
            <v>S3</v>
          </cell>
          <cell r="E1144" t="str">
            <v>标准</v>
          </cell>
          <cell r="G1144" t="str">
            <v>05</v>
          </cell>
          <cell r="K1144">
            <v>75.94</v>
          </cell>
          <cell r="L1144">
            <v>47.95</v>
          </cell>
          <cell r="U1144">
            <v>0</v>
          </cell>
          <cell r="W1144" t="str">
            <v>0</v>
          </cell>
          <cell r="X1144">
            <v>0</v>
          </cell>
          <cell r="AB1144" t="str">
            <v/>
          </cell>
          <cell r="AC1144">
            <v>0</v>
          </cell>
        </row>
        <row r="1145">
          <cell r="C1145" t="str">
            <v>S3-2-06</v>
          </cell>
          <cell r="D1145" t="str">
            <v>S3</v>
          </cell>
          <cell r="E1145" t="str">
            <v>标准</v>
          </cell>
          <cell r="G1145" t="str">
            <v>06</v>
          </cell>
          <cell r="K1145">
            <v>46.34</v>
          </cell>
          <cell r="L1145">
            <v>29.26</v>
          </cell>
          <cell r="U1145">
            <v>0</v>
          </cell>
          <cell r="W1145" t="str">
            <v>0</v>
          </cell>
          <cell r="X1145">
            <v>0</v>
          </cell>
          <cell r="AB1145" t="str">
            <v/>
          </cell>
          <cell r="AC1145">
            <v>0</v>
          </cell>
        </row>
        <row r="1146">
          <cell r="C1146" t="str">
            <v>S3-2-07</v>
          </cell>
          <cell r="D1146" t="str">
            <v>S3</v>
          </cell>
          <cell r="E1146" t="str">
            <v>标准</v>
          </cell>
          <cell r="G1146" t="str">
            <v>07</v>
          </cell>
          <cell r="K1146">
            <v>55.97</v>
          </cell>
          <cell r="L1146">
            <v>35.34</v>
          </cell>
          <cell r="U1146">
            <v>0</v>
          </cell>
          <cell r="W1146" t="str">
            <v>0</v>
          </cell>
          <cell r="X1146">
            <v>0</v>
          </cell>
          <cell r="AB1146" t="str">
            <v/>
          </cell>
          <cell r="AC1146">
            <v>0</v>
          </cell>
        </row>
        <row r="1147">
          <cell r="C1147" t="str">
            <v>S4-1-01</v>
          </cell>
          <cell r="D1147" t="str">
            <v>S4</v>
          </cell>
          <cell r="E1147" t="str">
            <v>标准</v>
          </cell>
          <cell r="G1147" t="str">
            <v>01</v>
          </cell>
          <cell r="K1147">
            <v>44.83</v>
          </cell>
          <cell r="L1147">
            <v>42.52</v>
          </cell>
          <cell r="U1147">
            <v>0</v>
          </cell>
          <cell r="W1147" t="str">
            <v>0</v>
          </cell>
          <cell r="X1147">
            <v>0</v>
          </cell>
          <cell r="AB1147" t="str">
            <v/>
          </cell>
          <cell r="AC1147">
            <v>0</v>
          </cell>
        </row>
        <row r="1148">
          <cell r="C1148" t="str">
            <v>S4-1-02</v>
          </cell>
          <cell r="D1148" t="str">
            <v>S4</v>
          </cell>
          <cell r="E1148" t="str">
            <v>标准</v>
          </cell>
          <cell r="G1148" t="str">
            <v>02</v>
          </cell>
          <cell r="K1148">
            <v>43.18</v>
          </cell>
          <cell r="L1148">
            <v>40.95</v>
          </cell>
          <cell r="U1148">
            <v>0</v>
          </cell>
          <cell r="W1148" t="str">
            <v>0</v>
          </cell>
          <cell r="X1148">
            <v>0</v>
          </cell>
          <cell r="AB1148" t="str">
            <v/>
          </cell>
          <cell r="AC1148">
            <v>0</v>
          </cell>
        </row>
        <row r="1149">
          <cell r="C1149" t="str">
            <v>S4-1-03</v>
          </cell>
          <cell r="D1149" t="str">
            <v>S4</v>
          </cell>
          <cell r="E1149" t="str">
            <v>标准</v>
          </cell>
          <cell r="G1149" t="str">
            <v>03</v>
          </cell>
          <cell r="K1149">
            <v>52.12</v>
          </cell>
          <cell r="L1149">
            <v>49.43</v>
          </cell>
          <cell r="U1149">
            <v>0</v>
          </cell>
          <cell r="W1149" t="str">
            <v>0</v>
          </cell>
          <cell r="X1149">
            <v>0</v>
          </cell>
          <cell r="AB1149" t="str">
            <v/>
          </cell>
          <cell r="AC1149">
            <v>0</v>
          </cell>
        </row>
        <row r="1150">
          <cell r="C1150" t="str">
            <v>S4-1-04</v>
          </cell>
          <cell r="D1150" t="str">
            <v>S4</v>
          </cell>
          <cell r="E1150" t="str">
            <v>标准</v>
          </cell>
          <cell r="G1150" t="str">
            <v>04</v>
          </cell>
          <cell r="K1150">
            <v>45.14</v>
          </cell>
          <cell r="L1150">
            <v>42.81</v>
          </cell>
          <cell r="U1150">
            <v>0</v>
          </cell>
          <cell r="W1150" t="str">
            <v>0</v>
          </cell>
          <cell r="X1150">
            <v>0</v>
          </cell>
          <cell r="AB1150" t="str">
            <v/>
          </cell>
          <cell r="AC1150">
            <v>0</v>
          </cell>
        </row>
        <row r="1151">
          <cell r="C1151" t="str">
            <v>S4-1-05</v>
          </cell>
          <cell r="D1151" t="str">
            <v>S4</v>
          </cell>
          <cell r="E1151" t="str">
            <v>标准</v>
          </cell>
          <cell r="G1151" t="str">
            <v>05</v>
          </cell>
          <cell r="K1151">
            <v>25.71</v>
          </cell>
          <cell r="L1151">
            <v>24.38</v>
          </cell>
          <cell r="U1151">
            <v>0</v>
          </cell>
          <cell r="W1151" t="str">
            <v>0</v>
          </cell>
          <cell r="X1151">
            <v>0</v>
          </cell>
          <cell r="AB1151" t="str">
            <v/>
          </cell>
          <cell r="AC1151">
            <v>0</v>
          </cell>
        </row>
        <row r="1152">
          <cell r="C1152" t="str">
            <v>S4-1-06</v>
          </cell>
          <cell r="D1152" t="str">
            <v>S4</v>
          </cell>
          <cell r="E1152" t="str">
            <v>标准</v>
          </cell>
          <cell r="G1152" t="str">
            <v>06</v>
          </cell>
          <cell r="K1152">
            <v>36.43</v>
          </cell>
          <cell r="L1152">
            <v>34.55</v>
          </cell>
          <cell r="U1152">
            <v>0</v>
          </cell>
          <cell r="W1152" t="str">
            <v>0</v>
          </cell>
          <cell r="X1152">
            <v>0</v>
          </cell>
          <cell r="AB1152" t="str">
            <v/>
          </cell>
          <cell r="AC1152">
            <v>0</v>
          </cell>
        </row>
        <row r="1153">
          <cell r="C1153" t="str">
            <v>S4-1-07</v>
          </cell>
          <cell r="D1153" t="str">
            <v>S4</v>
          </cell>
          <cell r="E1153" t="str">
            <v>标准</v>
          </cell>
          <cell r="G1153" t="str">
            <v>07</v>
          </cell>
          <cell r="K1153">
            <v>19.25</v>
          </cell>
          <cell r="L1153">
            <v>18.26</v>
          </cell>
          <cell r="U1153">
            <v>0</v>
          </cell>
          <cell r="W1153" t="str">
            <v>0</v>
          </cell>
          <cell r="X1153">
            <v>0</v>
          </cell>
          <cell r="AB1153" t="str">
            <v/>
          </cell>
          <cell r="AC1153">
            <v>0</v>
          </cell>
        </row>
        <row r="1154">
          <cell r="C1154" t="str">
            <v>S4-1-08</v>
          </cell>
          <cell r="D1154" t="str">
            <v>S4</v>
          </cell>
          <cell r="E1154" t="str">
            <v>标准</v>
          </cell>
          <cell r="G1154" t="str">
            <v>08</v>
          </cell>
          <cell r="K1154">
            <v>28.1</v>
          </cell>
          <cell r="L1154">
            <v>26.65</v>
          </cell>
          <cell r="U1154">
            <v>0</v>
          </cell>
          <cell r="W1154" t="str">
            <v>0</v>
          </cell>
          <cell r="X1154">
            <v>0</v>
          </cell>
          <cell r="AB1154" t="str">
            <v/>
          </cell>
          <cell r="AC1154">
            <v>0</v>
          </cell>
        </row>
        <row r="1155">
          <cell r="C1155" t="str">
            <v>S4-1-09</v>
          </cell>
          <cell r="D1155" t="str">
            <v>S4</v>
          </cell>
          <cell r="E1155" t="str">
            <v>标准</v>
          </cell>
          <cell r="G1155" t="str">
            <v>09</v>
          </cell>
          <cell r="K1155">
            <v>60.9</v>
          </cell>
          <cell r="L1155">
            <v>57.76</v>
          </cell>
          <cell r="U1155">
            <v>0</v>
          </cell>
          <cell r="W1155" t="str">
            <v>0</v>
          </cell>
          <cell r="X1155">
            <v>0</v>
          </cell>
          <cell r="AB1155" t="str">
            <v/>
          </cell>
          <cell r="AC1155">
            <v>0</v>
          </cell>
        </row>
        <row r="1156">
          <cell r="C1156" t="str">
            <v>S4-1-10</v>
          </cell>
          <cell r="D1156" t="str">
            <v>S4</v>
          </cell>
          <cell r="E1156" t="str">
            <v>标准</v>
          </cell>
          <cell r="G1156" t="str">
            <v>10</v>
          </cell>
          <cell r="K1156">
            <v>58.95</v>
          </cell>
          <cell r="L1156">
            <v>55.91</v>
          </cell>
          <cell r="U1156">
            <v>0</v>
          </cell>
          <cell r="W1156" t="str">
            <v>0</v>
          </cell>
          <cell r="X1156">
            <v>0</v>
          </cell>
          <cell r="AB1156" t="str">
            <v/>
          </cell>
          <cell r="AC1156">
            <v>0</v>
          </cell>
        </row>
        <row r="1157">
          <cell r="C1157" t="str">
            <v>S4-1-11</v>
          </cell>
          <cell r="D1157" t="str">
            <v>S4</v>
          </cell>
          <cell r="E1157" t="str">
            <v>标准</v>
          </cell>
          <cell r="G1157" t="str">
            <v>11</v>
          </cell>
          <cell r="K1157">
            <v>24.55</v>
          </cell>
          <cell r="L1157">
            <v>23.28</v>
          </cell>
          <cell r="U1157">
            <v>0</v>
          </cell>
          <cell r="W1157" t="str">
            <v>0</v>
          </cell>
          <cell r="X1157">
            <v>0</v>
          </cell>
          <cell r="AB1157" t="str">
            <v/>
          </cell>
          <cell r="AC1157">
            <v>0</v>
          </cell>
        </row>
        <row r="1158">
          <cell r="C1158" t="str">
            <v>S4-1-12</v>
          </cell>
          <cell r="D1158" t="str">
            <v>S4</v>
          </cell>
          <cell r="E1158" t="str">
            <v>标准</v>
          </cell>
          <cell r="G1158" t="str">
            <v>12</v>
          </cell>
          <cell r="K1158">
            <v>36.09</v>
          </cell>
          <cell r="L1158">
            <v>34.23</v>
          </cell>
          <cell r="U1158">
            <v>0</v>
          </cell>
          <cell r="W1158" t="str">
            <v>0</v>
          </cell>
          <cell r="X1158">
            <v>0</v>
          </cell>
          <cell r="AB1158" t="str">
            <v/>
          </cell>
          <cell r="AC1158">
            <v>0</v>
          </cell>
        </row>
        <row r="1159">
          <cell r="C1159" t="str">
            <v>S4-2-01</v>
          </cell>
          <cell r="D1159" t="str">
            <v>S4</v>
          </cell>
          <cell r="E1159" t="str">
            <v>标准</v>
          </cell>
          <cell r="G1159" t="str">
            <v>01</v>
          </cell>
          <cell r="K1159">
            <v>39.46</v>
          </cell>
          <cell r="L1159">
            <v>30.78</v>
          </cell>
          <cell r="U1159">
            <v>0</v>
          </cell>
          <cell r="W1159" t="str">
            <v>0</v>
          </cell>
          <cell r="X1159">
            <v>0</v>
          </cell>
          <cell r="AB1159" t="str">
            <v/>
          </cell>
          <cell r="AC1159">
            <v>0</v>
          </cell>
        </row>
        <row r="1160">
          <cell r="C1160" t="str">
            <v>S4-2-02</v>
          </cell>
          <cell r="D1160" t="str">
            <v>S4</v>
          </cell>
          <cell r="E1160" t="str">
            <v>标准</v>
          </cell>
          <cell r="G1160" t="str">
            <v>02</v>
          </cell>
          <cell r="K1160">
            <v>37.99</v>
          </cell>
          <cell r="L1160">
            <v>29.64</v>
          </cell>
          <cell r="U1160">
            <v>0</v>
          </cell>
          <cell r="W1160" t="str">
            <v>0</v>
          </cell>
          <cell r="X1160">
            <v>0</v>
          </cell>
          <cell r="AB1160" t="str">
            <v/>
          </cell>
          <cell r="AC1160">
            <v>0</v>
          </cell>
        </row>
        <row r="1161">
          <cell r="C1161" t="str">
            <v>S4-2-03</v>
          </cell>
          <cell r="D1161" t="str">
            <v>S4</v>
          </cell>
          <cell r="E1161" t="str">
            <v>标准</v>
          </cell>
          <cell r="G1161" t="str">
            <v>03</v>
          </cell>
          <cell r="K1161">
            <v>59.44</v>
          </cell>
          <cell r="L1161">
            <v>46.37</v>
          </cell>
          <cell r="U1161">
            <v>0</v>
          </cell>
          <cell r="W1161" t="str">
            <v>0</v>
          </cell>
          <cell r="X1161">
            <v>0</v>
          </cell>
          <cell r="AB1161" t="str">
            <v/>
          </cell>
          <cell r="AC1161">
            <v>0</v>
          </cell>
        </row>
        <row r="1162">
          <cell r="C1162" t="str">
            <v>S4-2-04</v>
          </cell>
          <cell r="D1162" t="str">
            <v>S4</v>
          </cell>
          <cell r="E1162" t="str">
            <v>标准</v>
          </cell>
          <cell r="G1162" t="str">
            <v>04</v>
          </cell>
          <cell r="K1162">
            <v>72.34</v>
          </cell>
          <cell r="L1162">
            <v>56.43</v>
          </cell>
          <cell r="U1162">
            <v>0</v>
          </cell>
          <cell r="W1162" t="str">
            <v>0</v>
          </cell>
          <cell r="X1162">
            <v>0</v>
          </cell>
          <cell r="AB1162" t="str">
            <v/>
          </cell>
          <cell r="AC1162">
            <v>0</v>
          </cell>
        </row>
        <row r="1163">
          <cell r="C1163" t="str">
            <v>S4-2-05</v>
          </cell>
          <cell r="D1163" t="str">
            <v>S4</v>
          </cell>
          <cell r="E1163" t="str">
            <v>标准</v>
          </cell>
          <cell r="G1163" t="str">
            <v>05</v>
          </cell>
          <cell r="K1163">
            <v>16.29</v>
          </cell>
          <cell r="L1163">
            <v>12.71</v>
          </cell>
          <cell r="U1163">
            <v>0</v>
          </cell>
          <cell r="W1163" t="str">
            <v>0</v>
          </cell>
          <cell r="X1163">
            <v>0</v>
          </cell>
          <cell r="AB1163" t="str">
            <v/>
          </cell>
          <cell r="AC1163">
            <v>0</v>
          </cell>
        </row>
        <row r="1164">
          <cell r="C1164" t="str">
            <v>S4-2-06</v>
          </cell>
          <cell r="D1164" t="str">
            <v>S4</v>
          </cell>
          <cell r="E1164" t="str">
            <v>标准</v>
          </cell>
          <cell r="G1164" t="str">
            <v>06</v>
          </cell>
          <cell r="K1164">
            <v>60.59</v>
          </cell>
          <cell r="L1164">
            <v>47.27</v>
          </cell>
          <cell r="U1164">
            <v>0</v>
          </cell>
          <cell r="W1164" t="str">
            <v>0</v>
          </cell>
          <cell r="X1164">
            <v>0</v>
          </cell>
          <cell r="AB1164" t="str">
            <v/>
          </cell>
          <cell r="AC1164">
            <v>0</v>
          </cell>
        </row>
        <row r="1165">
          <cell r="C1165" t="str">
            <v>S4-2-07</v>
          </cell>
          <cell r="D1165" t="str">
            <v>S4</v>
          </cell>
          <cell r="E1165" t="str">
            <v>标准</v>
          </cell>
          <cell r="G1165" t="str">
            <v>07</v>
          </cell>
          <cell r="K1165">
            <v>77.09</v>
          </cell>
          <cell r="L1165">
            <v>60.14</v>
          </cell>
          <cell r="U1165">
            <v>0</v>
          </cell>
          <cell r="W1165" t="str">
            <v>0</v>
          </cell>
          <cell r="X1165">
            <v>0</v>
          </cell>
          <cell r="AB1165" t="str">
            <v/>
          </cell>
          <cell r="AC1165">
            <v>0</v>
          </cell>
        </row>
        <row r="1166">
          <cell r="C1166" t="str">
            <v>S4-2-08</v>
          </cell>
          <cell r="D1166" t="str">
            <v>S4</v>
          </cell>
          <cell r="E1166" t="str">
            <v>标准</v>
          </cell>
          <cell r="G1166" t="str">
            <v>08</v>
          </cell>
          <cell r="K1166">
            <v>59.81</v>
          </cell>
          <cell r="L1166">
            <v>46.66</v>
          </cell>
          <cell r="U1166">
            <v>0</v>
          </cell>
          <cell r="W1166" t="str">
            <v>0</v>
          </cell>
          <cell r="X1166">
            <v>0</v>
          </cell>
          <cell r="AB1166" t="str">
            <v/>
          </cell>
          <cell r="AC1166">
            <v>0</v>
          </cell>
        </row>
        <row r="1167">
          <cell r="C1167" t="str">
            <v>S4-2-09</v>
          </cell>
          <cell r="D1167" t="str">
            <v>S4</v>
          </cell>
          <cell r="E1167" t="str">
            <v>标准</v>
          </cell>
          <cell r="G1167" t="str">
            <v>09</v>
          </cell>
          <cell r="K1167">
            <v>95.09</v>
          </cell>
          <cell r="L1167">
            <v>74.18</v>
          </cell>
          <cell r="U1167">
            <v>0</v>
          </cell>
          <cell r="W1167" t="str">
            <v>0</v>
          </cell>
          <cell r="X1167">
            <v>0</v>
          </cell>
          <cell r="AB1167" t="str">
            <v/>
          </cell>
          <cell r="AC1167">
            <v>0</v>
          </cell>
        </row>
        <row r="1168">
          <cell r="C1168" t="str">
            <v>S4-2-10</v>
          </cell>
          <cell r="D1168" t="str">
            <v>S4</v>
          </cell>
          <cell r="E1168" t="str">
            <v>标准</v>
          </cell>
          <cell r="G1168" t="str">
            <v>10</v>
          </cell>
          <cell r="K1168">
            <v>33.1</v>
          </cell>
          <cell r="L1168">
            <v>25.82</v>
          </cell>
          <cell r="U1168">
            <v>0</v>
          </cell>
          <cell r="W1168" t="str">
            <v>0</v>
          </cell>
          <cell r="X1168">
            <v>0</v>
          </cell>
          <cell r="AC1168">
            <v>0</v>
          </cell>
        </row>
        <row r="1169">
          <cell r="C1169" t="str">
            <v>C-001</v>
          </cell>
          <cell r="D1169" t="str">
            <v>非人防</v>
          </cell>
          <cell r="E1169" t="str">
            <v>标准</v>
          </cell>
          <cell r="G1169" t="str">
            <v>C-001</v>
          </cell>
          <cell r="K1169">
            <v>12.72</v>
          </cell>
          <cell r="L1169">
            <v>12.72</v>
          </cell>
          <cell r="U1169">
            <v>0</v>
          </cell>
          <cell r="W1169" t="str">
            <v>0</v>
          </cell>
          <cell r="X1169">
            <v>52000</v>
          </cell>
          <cell r="AC1169">
            <v>0</v>
          </cell>
        </row>
        <row r="1170">
          <cell r="C1170" t="str">
            <v>C-002</v>
          </cell>
          <cell r="D1170" t="str">
            <v>非人防</v>
          </cell>
          <cell r="E1170" t="str">
            <v>标准</v>
          </cell>
          <cell r="G1170" t="str">
            <v>C-002</v>
          </cell>
          <cell r="K1170">
            <v>12.72</v>
          </cell>
          <cell r="L1170">
            <v>12.72</v>
          </cell>
          <cell r="U1170">
            <v>0</v>
          </cell>
          <cell r="W1170" t="str">
            <v>0</v>
          </cell>
          <cell r="X1170">
            <v>52000</v>
          </cell>
          <cell r="AC1170">
            <v>0</v>
          </cell>
        </row>
        <row r="1171">
          <cell r="C1171" t="str">
            <v>C-003</v>
          </cell>
          <cell r="D1171" t="str">
            <v>非人防</v>
          </cell>
          <cell r="E1171" t="str">
            <v>标准</v>
          </cell>
          <cell r="G1171" t="str">
            <v>C-003</v>
          </cell>
          <cell r="H1171" t="str">
            <v>品业</v>
          </cell>
          <cell r="I1171" t="str">
            <v>梁子杰</v>
          </cell>
          <cell r="J1171" t="str">
            <v>已认购</v>
          </cell>
          <cell r="K1171">
            <v>12.72</v>
          </cell>
          <cell r="L1171">
            <v>12.72</v>
          </cell>
          <cell r="O1171" t="str">
            <v>刘耀荣</v>
          </cell>
          <cell r="P1171" t="str">
            <v>452824197802043048</v>
          </cell>
          <cell r="Q1171" t="str">
            <v>15374039138</v>
          </cell>
          <cell r="R1171" t="str">
            <v>广东省清远市清城区龙塘镇春江悦茗花园1栋906号</v>
          </cell>
          <cell r="S1171" t="str">
            <v>业主自购</v>
          </cell>
          <cell r="T1171">
            <v>45057</v>
          </cell>
          <cell r="U1171">
            <v>3852.20125786163</v>
          </cell>
          <cell r="V1171" t="str">
            <v>49000</v>
          </cell>
          <cell r="W1171" t="str">
            <v>0</v>
          </cell>
          <cell r="X1171">
            <v>3000</v>
          </cell>
          <cell r="AC1171">
            <v>3852.20125786163</v>
          </cell>
          <cell r="AD1171">
            <v>49000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v>
          </cell>
          <cell r="V1172" t="str">
            <v>490000</v>
          </cell>
          <cell r="W1172" t="str">
            <v>0</v>
          </cell>
          <cell r="X1172">
            <v>3000</v>
          </cell>
          <cell r="AB1172">
            <v>44867</v>
          </cell>
          <cell r="AC1172">
            <v>3852.20125786163</v>
          </cell>
          <cell r="AD1172">
            <v>49000</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v>
          </cell>
          <cell r="V1173" t="str">
            <v>490000</v>
          </cell>
          <cell r="W1173" t="str">
            <v>0</v>
          </cell>
          <cell r="X1173">
            <v>3000</v>
          </cell>
          <cell r="AB1173">
            <v>44867</v>
          </cell>
          <cell r="AC1173">
            <v>3852.20125786163</v>
          </cell>
          <cell r="AD1173">
            <v>49000</v>
          </cell>
        </row>
        <row r="1174">
          <cell r="C1174" t="str">
            <v>C-006</v>
          </cell>
          <cell r="D1174" t="str">
            <v>非人防</v>
          </cell>
          <cell r="E1174" t="str">
            <v>标准</v>
          </cell>
          <cell r="G1174" t="str">
            <v>C-006</v>
          </cell>
          <cell r="K1174">
            <v>12.72</v>
          </cell>
          <cell r="L1174">
            <v>12.72</v>
          </cell>
          <cell r="U1174">
            <v>0</v>
          </cell>
          <cell r="W1174" t="str">
            <v>0</v>
          </cell>
          <cell r="X1174">
            <v>52000</v>
          </cell>
          <cell r="AC1174">
            <v>0</v>
          </cell>
        </row>
        <row r="1175">
          <cell r="C1175" t="str">
            <v>C-007</v>
          </cell>
          <cell r="D1175" t="str">
            <v>非人防</v>
          </cell>
          <cell r="E1175" t="str">
            <v>标准</v>
          </cell>
          <cell r="G1175" t="str">
            <v>C-007</v>
          </cell>
          <cell r="K1175">
            <v>12.72</v>
          </cell>
          <cell r="L1175">
            <v>12.72</v>
          </cell>
          <cell r="U1175">
            <v>0</v>
          </cell>
          <cell r="W1175" t="str">
            <v>0</v>
          </cell>
          <cell r="X1175">
            <v>52000</v>
          </cell>
          <cell r="AC1175">
            <v>0</v>
          </cell>
        </row>
        <row r="1176">
          <cell r="C1176" t="str">
            <v>C-008</v>
          </cell>
          <cell r="D1176" t="str">
            <v>非人防</v>
          </cell>
          <cell r="E1176" t="str">
            <v>标准</v>
          </cell>
          <cell r="G1176" t="str">
            <v>C-008</v>
          </cell>
          <cell r="K1176">
            <v>12.72</v>
          </cell>
          <cell r="L1176">
            <v>12.72</v>
          </cell>
          <cell r="U1176">
            <v>0</v>
          </cell>
          <cell r="W1176" t="str">
            <v>0</v>
          </cell>
          <cell r="X1176">
            <v>52000</v>
          </cell>
          <cell r="AC1176">
            <v>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v>
          </cell>
          <cell r="V1177">
            <v>50000</v>
          </cell>
          <cell r="W1177" t="str">
            <v>0</v>
          </cell>
          <cell r="X1177">
            <v>2000</v>
          </cell>
          <cell r="AB1177">
            <v>44973</v>
          </cell>
          <cell r="AC1177">
            <v>3930.81761006289</v>
          </cell>
          <cell r="AD1177">
            <v>50000</v>
          </cell>
        </row>
        <row r="1178">
          <cell r="C1178" t="str">
            <v>C-010</v>
          </cell>
          <cell r="D1178" t="str">
            <v>非人防</v>
          </cell>
          <cell r="E1178" t="str">
            <v>标准</v>
          </cell>
          <cell r="G1178" t="str">
            <v>C-010</v>
          </cell>
          <cell r="K1178">
            <v>12.72</v>
          </cell>
          <cell r="L1178">
            <v>12.72</v>
          </cell>
          <cell r="U1178">
            <v>0</v>
          </cell>
          <cell r="W1178" t="str">
            <v>0</v>
          </cell>
          <cell r="X1178">
            <v>52000</v>
          </cell>
          <cell r="AC1178">
            <v>0</v>
          </cell>
        </row>
        <row r="1179">
          <cell r="C1179" t="str">
            <v>C-011</v>
          </cell>
          <cell r="D1179" t="str">
            <v>非人防</v>
          </cell>
          <cell r="E1179" t="str">
            <v>标准</v>
          </cell>
          <cell r="G1179" t="str">
            <v>C-011</v>
          </cell>
          <cell r="H1179" t="str">
            <v>品业</v>
          </cell>
          <cell r="I1179" t="str">
            <v>张燕秋</v>
          </cell>
          <cell r="J1179" t="str">
            <v>已认购</v>
          </cell>
          <cell r="K1179" t="str">
            <v>12.72</v>
          </cell>
          <cell r="L1179">
            <v>12.72</v>
          </cell>
          <cell r="O1179" t="str">
            <v>黄明光</v>
          </cell>
          <cell r="P1179" t="str">
            <v>440111195804184239</v>
          </cell>
          <cell r="Q1179">
            <v>13539834022</v>
          </cell>
          <cell r="R1179" t="str">
            <v>广东省清远市清城区龙塘镇林场路5号春江悦茗花园1栋107房</v>
          </cell>
          <cell r="S1179" t="str">
            <v>业主自购</v>
          </cell>
          <cell r="T1179">
            <v>45074</v>
          </cell>
          <cell r="U1179">
            <v>3852.20125786163</v>
          </cell>
          <cell r="V1179">
            <v>49000</v>
          </cell>
          <cell r="W1179" t="str">
            <v>0</v>
          </cell>
          <cell r="X1179">
            <v>3000</v>
          </cell>
          <cell r="AC1179">
            <v>3852.20125786163</v>
          </cell>
          <cell r="AD1179">
            <v>49000</v>
          </cell>
        </row>
        <row r="1180">
          <cell r="C1180" t="str">
            <v>C-012</v>
          </cell>
          <cell r="D1180" t="str">
            <v>非人防</v>
          </cell>
          <cell r="E1180" t="str">
            <v>标准</v>
          </cell>
          <cell r="G1180" t="str">
            <v>C-012</v>
          </cell>
          <cell r="K1180">
            <v>12.72</v>
          </cell>
          <cell r="L1180">
            <v>12.72</v>
          </cell>
          <cell r="U1180">
            <v>0</v>
          </cell>
          <cell r="W1180" t="str">
            <v>0</v>
          </cell>
          <cell r="X1180">
            <v>52000</v>
          </cell>
          <cell r="AC1180">
            <v>0</v>
          </cell>
        </row>
        <row r="1181">
          <cell r="C1181" t="str">
            <v>C-013</v>
          </cell>
          <cell r="D1181" t="str">
            <v>非人防</v>
          </cell>
          <cell r="E1181" t="str">
            <v>标准</v>
          </cell>
          <cell r="G1181" t="str">
            <v>C-013</v>
          </cell>
          <cell r="K1181">
            <v>12.72</v>
          </cell>
          <cell r="L1181">
            <v>12.72</v>
          </cell>
          <cell r="U1181">
            <v>0</v>
          </cell>
          <cell r="W1181" t="str">
            <v>0</v>
          </cell>
          <cell r="X1181">
            <v>52000</v>
          </cell>
          <cell r="AC1181">
            <v>0</v>
          </cell>
        </row>
        <row r="1182">
          <cell r="C1182" t="str">
            <v>C-014</v>
          </cell>
          <cell r="D1182" t="str">
            <v>非人防</v>
          </cell>
          <cell r="E1182" t="str">
            <v>标准</v>
          </cell>
          <cell r="G1182" t="str">
            <v>C-014</v>
          </cell>
          <cell r="K1182">
            <v>12.72</v>
          </cell>
          <cell r="L1182">
            <v>12.72</v>
          </cell>
          <cell r="U1182">
            <v>0</v>
          </cell>
          <cell r="W1182" t="str">
            <v>0</v>
          </cell>
          <cell r="X1182">
            <v>52000</v>
          </cell>
          <cell r="AC1182">
            <v>0</v>
          </cell>
        </row>
        <row r="1183">
          <cell r="C1183" t="str">
            <v>C-015</v>
          </cell>
          <cell r="D1183" t="str">
            <v>非人防</v>
          </cell>
          <cell r="E1183" t="str">
            <v>标准</v>
          </cell>
          <cell r="G1183" t="str">
            <v>C-015</v>
          </cell>
          <cell r="K1183">
            <v>12.72</v>
          </cell>
          <cell r="L1183">
            <v>12.72</v>
          </cell>
          <cell r="U1183">
            <v>0</v>
          </cell>
          <cell r="W1183" t="str">
            <v>0</v>
          </cell>
          <cell r="X1183">
            <v>52000</v>
          </cell>
          <cell r="AC1183">
            <v>0</v>
          </cell>
        </row>
        <row r="1184">
          <cell r="C1184" t="str">
            <v>C-016</v>
          </cell>
          <cell r="D1184" t="str">
            <v>非人防</v>
          </cell>
          <cell r="E1184" t="str">
            <v>标准</v>
          </cell>
          <cell r="G1184" t="str">
            <v>C-016</v>
          </cell>
          <cell r="K1184">
            <v>12.72</v>
          </cell>
          <cell r="L1184">
            <v>12.72</v>
          </cell>
          <cell r="U1184">
            <v>0</v>
          </cell>
          <cell r="W1184" t="str">
            <v>0</v>
          </cell>
          <cell r="X1184">
            <v>52000</v>
          </cell>
          <cell r="AC1184">
            <v>0</v>
          </cell>
        </row>
        <row r="1185">
          <cell r="C1185" t="str">
            <v>C-017</v>
          </cell>
          <cell r="D1185" t="str">
            <v>非人防</v>
          </cell>
          <cell r="E1185" t="str">
            <v>标准</v>
          </cell>
          <cell r="G1185" t="str">
            <v>C-017</v>
          </cell>
          <cell r="K1185">
            <v>12.72</v>
          </cell>
          <cell r="L1185">
            <v>12.72</v>
          </cell>
          <cell r="U1185">
            <v>0</v>
          </cell>
          <cell r="W1185" t="str">
            <v>0</v>
          </cell>
          <cell r="X1185">
            <v>52000</v>
          </cell>
          <cell r="AC1185">
            <v>0</v>
          </cell>
        </row>
        <row r="1186">
          <cell r="C1186" t="str">
            <v>C-018</v>
          </cell>
          <cell r="D1186" t="str">
            <v>非人防</v>
          </cell>
          <cell r="E1186" t="str">
            <v>标准</v>
          </cell>
          <cell r="G1186" t="str">
            <v>C-018</v>
          </cell>
          <cell r="K1186">
            <v>12.72</v>
          </cell>
          <cell r="L1186">
            <v>12.72</v>
          </cell>
          <cell r="U1186">
            <v>0</v>
          </cell>
          <cell r="W1186" t="str">
            <v>0</v>
          </cell>
          <cell r="X1186">
            <v>52000</v>
          </cell>
          <cell r="AC1186">
            <v>0</v>
          </cell>
        </row>
        <row r="1187">
          <cell r="C1187" t="str">
            <v>C-019</v>
          </cell>
          <cell r="D1187" t="str">
            <v>非人防</v>
          </cell>
          <cell r="E1187" t="str">
            <v>标准</v>
          </cell>
          <cell r="G1187" t="str">
            <v>C-019</v>
          </cell>
          <cell r="K1187">
            <v>12.72</v>
          </cell>
          <cell r="L1187">
            <v>12.72</v>
          </cell>
          <cell r="U1187">
            <v>0</v>
          </cell>
          <cell r="W1187" t="str">
            <v>0</v>
          </cell>
          <cell r="X1187">
            <v>52000</v>
          </cell>
          <cell r="AC1187">
            <v>0</v>
          </cell>
        </row>
        <row r="1188">
          <cell r="C1188" t="str">
            <v>C-020</v>
          </cell>
          <cell r="D1188" t="str">
            <v>非人防</v>
          </cell>
          <cell r="E1188" t="str">
            <v>标准</v>
          </cell>
          <cell r="G1188" t="str">
            <v>C-020</v>
          </cell>
          <cell r="K1188">
            <v>12.72</v>
          </cell>
          <cell r="L1188">
            <v>12.72</v>
          </cell>
          <cell r="U1188">
            <v>0</v>
          </cell>
          <cell r="W1188" t="str">
            <v>0</v>
          </cell>
          <cell r="X1188">
            <v>52000</v>
          </cell>
          <cell r="AC1188">
            <v>0</v>
          </cell>
        </row>
        <row r="1189">
          <cell r="C1189" t="str">
            <v>C-021</v>
          </cell>
          <cell r="D1189" t="str">
            <v>非人防</v>
          </cell>
          <cell r="E1189" t="str">
            <v>标准</v>
          </cell>
          <cell r="G1189" t="str">
            <v>C-021</v>
          </cell>
          <cell r="K1189">
            <v>12.72</v>
          </cell>
          <cell r="L1189">
            <v>12.72</v>
          </cell>
          <cell r="U1189">
            <v>0</v>
          </cell>
          <cell r="W1189" t="str">
            <v>0</v>
          </cell>
          <cell r="X1189">
            <v>52000</v>
          </cell>
          <cell r="AC1189">
            <v>0</v>
          </cell>
        </row>
        <row r="1190">
          <cell r="C1190" t="str">
            <v>C-022</v>
          </cell>
          <cell r="D1190" t="str">
            <v>非人防</v>
          </cell>
          <cell r="E1190" t="str">
            <v>标准</v>
          </cell>
          <cell r="G1190" t="str">
            <v>C-022</v>
          </cell>
          <cell r="K1190">
            <v>12.72</v>
          </cell>
          <cell r="L1190">
            <v>12.72</v>
          </cell>
          <cell r="U1190">
            <v>0</v>
          </cell>
          <cell r="W1190" t="str">
            <v>0</v>
          </cell>
          <cell r="X1190">
            <v>52000</v>
          </cell>
          <cell r="AC1190">
            <v>0</v>
          </cell>
        </row>
        <row r="1191">
          <cell r="C1191" t="str">
            <v>C-023</v>
          </cell>
          <cell r="D1191" t="str">
            <v>人防</v>
          </cell>
          <cell r="E1191" t="str">
            <v>标准</v>
          </cell>
          <cell r="G1191" t="str">
            <v>C-023</v>
          </cell>
          <cell r="K1191">
            <v>12.72</v>
          </cell>
          <cell r="L1191">
            <v>12.72</v>
          </cell>
          <cell r="U1191">
            <v>0</v>
          </cell>
          <cell r="W1191" t="str">
            <v>0</v>
          </cell>
          <cell r="X1191">
            <v>52000</v>
          </cell>
          <cell r="AC1191">
            <v>0</v>
          </cell>
        </row>
        <row r="1192">
          <cell r="C1192" t="str">
            <v>C-024</v>
          </cell>
          <cell r="D1192" t="str">
            <v>人防</v>
          </cell>
          <cell r="E1192" t="str">
            <v>标准</v>
          </cell>
          <cell r="G1192" t="str">
            <v>C-024</v>
          </cell>
          <cell r="K1192">
            <v>12.72</v>
          </cell>
          <cell r="L1192">
            <v>12.72</v>
          </cell>
          <cell r="U1192">
            <v>0</v>
          </cell>
          <cell r="W1192" t="str">
            <v>0</v>
          </cell>
          <cell r="X1192">
            <v>52000</v>
          </cell>
          <cell r="AC1192">
            <v>0</v>
          </cell>
        </row>
        <row r="1193">
          <cell r="C1193" t="str">
            <v>C-025</v>
          </cell>
          <cell r="D1193" t="str">
            <v>人防</v>
          </cell>
          <cell r="E1193" t="str">
            <v>标准</v>
          </cell>
          <cell r="G1193" t="str">
            <v>C-025</v>
          </cell>
          <cell r="K1193">
            <v>12.72</v>
          </cell>
          <cell r="L1193">
            <v>12.72</v>
          </cell>
          <cell r="U1193">
            <v>0</v>
          </cell>
          <cell r="W1193" t="str">
            <v>0</v>
          </cell>
          <cell r="X1193">
            <v>52000</v>
          </cell>
          <cell r="AC1193">
            <v>0</v>
          </cell>
        </row>
        <row r="1194">
          <cell r="C1194" t="str">
            <v>C-026</v>
          </cell>
          <cell r="D1194" t="str">
            <v>人防</v>
          </cell>
          <cell r="E1194" t="str">
            <v>标准</v>
          </cell>
          <cell r="G1194" t="str">
            <v>C-026</v>
          </cell>
          <cell r="K1194">
            <v>12.72</v>
          </cell>
          <cell r="L1194">
            <v>12.72</v>
          </cell>
          <cell r="U1194">
            <v>0</v>
          </cell>
          <cell r="W1194" t="str">
            <v>0</v>
          </cell>
          <cell r="X1194">
            <v>52000</v>
          </cell>
          <cell r="AC1194">
            <v>0</v>
          </cell>
        </row>
        <row r="1195">
          <cell r="C1195" t="str">
            <v>C-027</v>
          </cell>
          <cell r="D1195" t="str">
            <v>人防</v>
          </cell>
          <cell r="E1195" t="str">
            <v>标准</v>
          </cell>
          <cell r="G1195" t="str">
            <v>C-027</v>
          </cell>
          <cell r="K1195">
            <v>12.72</v>
          </cell>
          <cell r="L1195">
            <v>12.72</v>
          </cell>
          <cell r="U1195">
            <v>0</v>
          </cell>
          <cell r="W1195" t="str">
            <v>0</v>
          </cell>
          <cell r="X1195">
            <v>52000</v>
          </cell>
          <cell r="AC1195">
            <v>0</v>
          </cell>
        </row>
        <row r="1196">
          <cell r="C1196" t="str">
            <v>C-028</v>
          </cell>
          <cell r="D1196" t="str">
            <v>人防</v>
          </cell>
          <cell r="E1196" t="str">
            <v>标准</v>
          </cell>
          <cell r="G1196" t="str">
            <v>C-028</v>
          </cell>
          <cell r="K1196">
            <v>12.72</v>
          </cell>
          <cell r="L1196">
            <v>12.72</v>
          </cell>
          <cell r="U1196">
            <v>0</v>
          </cell>
          <cell r="W1196" t="str">
            <v>0</v>
          </cell>
          <cell r="X1196">
            <v>52000</v>
          </cell>
          <cell r="AC1196">
            <v>0</v>
          </cell>
        </row>
        <row r="1197">
          <cell r="C1197" t="str">
            <v>C-029</v>
          </cell>
          <cell r="D1197" t="str">
            <v>人防</v>
          </cell>
          <cell r="E1197" t="str">
            <v>标准</v>
          </cell>
          <cell r="G1197" t="str">
            <v>C-029</v>
          </cell>
          <cell r="K1197">
            <v>12.72</v>
          </cell>
          <cell r="L1197">
            <v>12.72</v>
          </cell>
          <cell r="U1197">
            <v>0</v>
          </cell>
          <cell r="W1197" t="str">
            <v>0</v>
          </cell>
          <cell r="X1197">
            <v>52000</v>
          </cell>
          <cell r="AC1197">
            <v>0</v>
          </cell>
        </row>
        <row r="1198">
          <cell r="C1198" t="str">
            <v>C-030</v>
          </cell>
          <cell r="D1198" t="str">
            <v>人防</v>
          </cell>
          <cell r="E1198" t="str">
            <v>标准</v>
          </cell>
          <cell r="G1198" t="str">
            <v>C-030</v>
          </cell>
          <cell r="K1198">
            <v>12.72</v>
          </cell>
          <cell r="L1198">
            <v>12.72</v>
          </cell>
          <cell r="U1198">
            <v>0</v>
          </cell>
          <cell r="W1198" t="str">
            <v>0</v>
          </cell>
          <cell r="X1198">
            <v>52000</v>
          </cell>
          <cell r="AC1198">
            <v>0</v>
          </cell>
        </row>
        <row r="1199">
          <cell r="C1199" t="str">
            <v>C-031</v>
          </cell>
          <cell r="D1199" t="str">
            <v>人防</v>
          </cell>
          <cell r="E1199" t="str">
            <v>标准</v>
          </cell>
          <cell r="G1199" t="str">
            <v>C-031</v>
          </cell>
          <cell r="K1199">
            <v>12.72</v>
          </cell>
          <cell r="L1199">
            <v>12.72</v>
          </cell>
          <cell r="U1199">
            <v>0</v>
          </cell>
          <cell r="W1199" t="str">
            <v>0</v>
          </cell>
          <cell r="X1199">
            <v>52000</v>
          </cell>
          <cell r="AC1199">
            <v>0</v>
          </cell>
        </row>
        <row r="1200">
          <cell r="C1200" t="str">
            <v>C-032</v>
          </cell>
          <cell r="D1200" t="str">
            <v>人防</v>
          </cell>
          <cell r="E1200" t="str">
            <v>标准</v>
          </cell>
          <cell r="G1200" t="str">
            <v>C-032</v>
          </cell>
          <cell r="K1200">
            <v>12.72</v>
          </cell>
          <cell r="L1200">
            <v>12.72</v>
          </cell>
          <cell r="U1200">
            <v>0</v>
          </cell>
          <cell r="W1200" t="str">
            <v>0</v>
          </cell>
          <cell r="X1200">
            <v>52000</v>
          </cell>
          <cell r="AC1200">
            <v>0</v>
          </cell>
        </row>
        <row r="1201">
          <cell r="C1201" t="str">
            <v>C-033</v>
          </cell>
          <cell r="D1201" t="str">
            <v>人防</v>
          </cell>
          <cell r="E1201" t="str">
            <v>标准</v>
          </cell>
          <cell r="G1201" t="str">
            <v>C-033</v>
          </cell>
          <cell r="K1201">
            <v>12.72</v>
          </cell>
          <cell r="L1201">
            <v>12.72</v>
          </cell>
          <cell r="U1201">
            <v>0</v>
          </cell>
          <cell r="W1201" t="str">
            <v>0</v>
          </cell>
          <cell r="X1201">
            <v>52000</v>
          </cell>
          <cell r="AC1201">
            <v>0</v>
          </cell>
        </row>
        <row r="1202">
          <cell r="C1202" t="str">
            <v>C-034</v>
          </cell>
          <cell r="D1202" t="str">
            <v>人防</v>
          </cell>
          <cell r="E1202" t="str">
            <v>标准</v>
          </cell>
          <cell r="G1202" t="str">
            <v>C-034</v>
          </cell>
          <cell r="K1202">
            <v>12.72</v>
          </cell>
          <cell r="L1202">
            <v>12.72</v>
          </cell>
          <cell r="U1202">
            <v>0</v>
          </cell>
          <cell r="W1202" t="str">
            <v>0</v>
          </cell>
          <cell r="X1202">
            <v>52000</v>
          </cell>
          <cell r="AC1202">
            <v>0</v>
          </cell>
        </row>
        <row r="1203">
          <cell r="C1203" t="str">
            <v>C-035</v>
          </cell>
          <cell r="D1203" t="str">
            <v>人防</v>
          </cell>
          <cell r="E1203" t="str">
            <v>标准</v>
          </cell>
          <cell r="G1203" t="str">
            <v>C-035</v>
          </cell>
          <cell r="K1203">
            <v>12.72</v>
          </cell>
          <cell r="L1203">
            <v>12.72</v>
          </cell>
          <cell r="U1203">
            <v>0</v>
          </cell>
          <cell r="W1203" t="str">
            <v>0</v>
          </cell>
          <cell r="X1203">
            <v>52000</v>
          </cell>
          <cell r="AC1203">
            <v>0</v>
          </cell>
        </row>
        <row r="1204">
          <cell r="C1204" t="str">
            <v>C-036</v>
          </cell>
          <cell r="D1204" t="str">
            <v>人防</v>
          </cell>
          <cell r="E1204" t="str">
            <v>标准</v>
          </cell>
          <cell r="G1204" t="str">
            <v>C-036</v>
          </cell>
          <cell r="K1204">
            <v>12.72</v>
          </cell>
          <cell r="L1204">
            <v>12.72</v>
          </cell>
          <cell r="U1204">
            <v>0</v>
          </cell>
          <cell r="W1204" t="str">
            <v>0</v>
          </cell>
          <cell r="X1204">
            <v>52000</v>
          </cell>
          <cell r="AC1204">
            <v>0</v>
          </cell>
        </row>
        <row r="1205">
          <cell r="C1205" t="str">
            <v>C-037</v>
          </cell>
          <cell r="D1205" t="str">
            <v>人防</v>
          </cell>
          <cell r="E1205" t="str">
            <v>标准</v>
          </cell>
          <cell r="G1205" t="str">
            <v>C-037</v>
          </cell>
          <cell r="K1205">
            <v>12.72</v>
          </cell>
          <cell r="L1205">
            <v>12.72</v>
          </cell>
          <cell r="U1205">
            <v>0</v>
          </cell>
          <cell r="W1205" t="str">
            <v>0</v>
          </cell>
          <cell r="X1205">
            <v>52000</v>
          </cell>
          <cell r="AC1205">
            <v>0</v>
          </cell>
        </row>
        <row r="1206">
          <cell r="C1206" t="str">
            <v>C-038</v>
          </cell>
          <cell r="D1206" t="str">
            <v>人防</v>
          </cell>
          <cell r="E1206" t="str">
            <v>标准</v>
          </cell>
          <cell r="G1206" t="str">
            <v>C-038</v>
          </cell>
          <cell r="K1206">
            <v>12.72</v>
          </cell>
          <cell r="L1206">
            <v>12.72</v>
          </cell>
          <cell r="U1206">
            <v>0</v>
          </cell>
          <cell r="W1206" t="str">
            <v>0</v>
          </cell>
          <cell r="X1206">
            <v>52000</v>
          </cell>
          <cell r="AC1206">
            <v>0</v>
          </cell>
        </row>
        <row r="1207">
          <cell r="C1207" t="str">
            <v>C-039</v>
          </cell>
          <cell r="D1207" t="str">
            <v>人防</v>
          </cell>
          <cell r="E1207" t="str">
            <v>标准</v>
          </cell>
          <cell r="G1207" t="str">
            <v>C-039</v>
          </cell>
          <cell r="K1207">
            <v>12.72</v>
          </cell>
          <cell r="L1207">
            <v>12.72</v>
          </cell>
          <cell r="U1207">
            <v>0</v>
          </cell>
          <cell r="W1207" t="str">
            <v>0</v>
          </cell>
          <cell r="X1207">
            <v>52000</v>
          </cell>
          <cell r="AC1207">
            <v>0</v>
          </cell>
        </row>
        <row r="1208">
          <cell r="C1208" t="str">
            <v>C-040</v>
          </cell>
          <cell r="D1208" t="str">
            <v>人防</v>
          </cell>
          <cell r="E1208" t="str">
            <v>标准</v>
          </cell>
          <cell r="G1208" t="str">
            <v>C-040</v>
          </cell>
          <cell r="K1208">
            <v>12.72</v>
          </cell>
          <cell r="L1208">
            <v>12.72</v>
          </cell>
          <cell r="U1208">
            <v>0</v>
          </cell>
          <cell r="W1208" t="str">
            <v>0</v>
          </cell>
          <cell r="X1208">
            <v>52000</v>
          </cell>
          <cell r="AC1208">
            <v>0</v>
          </cell>
        </row>
        <row r="1209">
          <cell r="C1209" t="str">
            <v>C-041</v>
          </cell>
          <cell r="D1209" t="str">
            <v>人防</v>
          </cell>
          <cell r="E1209" t="str">
            <v>标准</v>
          </cell>
          <cell r="G1209" t="str">
            <v>C-041</v>
          </cell>
          <cell r="K1209">
            <v>12.72</v>
          </cell>
          <cell r="L1209">
            <v>12.72</v>
          </cell>
          <cell r="U1209">
            <v>0</v>
          </cell>
          <cell r="W1209" t="str">
            <v>0</v>
          </cell>
          <cell r="X1209">
            <v>52000</v>
          </cell>
          <cell r="AC1209">
            <v>0</v>
          </cell>
        </row>
        <row r="1210">
          <cell r="C1210" t="str">
            <v>C-042</v>
          </cell>
          <cell r="D1210" t="str">
            <v>人防</v>
          </cell>
          <cell r="E1210" t="str">
            <v>标准</v>
          </cell>
          <cell r="G1210" t="str">
            <v>C-042</v>
          </cell>
          <cell r="K1210">
            <v>12.72</v>
          </cell>
          <cell r="L1210">
            <v>12.72</v>
          </cell>
          <cell r="U1210">
            <v>0</v>
          </cell>
          <cell r="W1210" t="str">
            <v>0</v>
          </cell>
          <cell r="X1210">
            <v>52000</v>
          </cell>
          <cell r="AC1210">
            <v>0</v>
          </cell>
        </row>
        <row r="1211">
          <cell r="C1211" t="str">
            <v>C-043</v>
          </cell>
          <cell r="D1211" t="str">
            <v>人防</v>
          </cell>
          <cell r="E1211" t="str">
            <v>标准</v>
          </cell>
          <cell r="G1211" t="str">
            <v>C-043</v>
          </cell>
          <cell r="K1211">
            <v>12.72</v>
          </cell>
          <cell r="L1211">
            <v>12.72</v>
          </cell>
          <cell r="U1211">
            <v>0</v>
          </cell>
          <cell r="W1211" t="str">
            <v>0</v>
          </cell>
          <cell r="X1211">
            <v>52000</v>
          </cell>
          <cell r="AC1211">
            <v>0</v>
          </cell>
        </row>
        <row r="1212">
          <cell r="C1212" t="str">
            <v>C-044</v>
          </cell>
          <cell r="D1212" t="str">
            <v>人防</v>
          </cell>
          <cell r="E1212" t="str">
            <v>标准</v>
          </cell>
          <cell r="G1212" t="str">
            <v>C-044</v>
          </cell>
          <cell r="K1212">
            <v>12.72</v>
          </cell>
          <cell r="L1212">
            <v>12.72</v>
          </cell>
          <cell r="U1212">
            <v>0</v>
          </cell>
          <cell r="W1212" t="str">
            <v>0</v>
          </cell>
          <cell r="X1212">
            <v>52000</v>
          </cell>
          <cell r="AC1212">
            <v>0</v>
          </cell>
        </row>
        <row r="1213">
          <cell r="C1213" t="str">
            <v>C-045</v>
          </cell>
          <cell r="D1213" t="str">
            <v>人防</v>
          </cell>
          <cell r="E1213" t="str">
            <v>标准</v>
          </cell>
          <cell r="G1213" t="str">
            <v>C-045</v>
          </cell>
          <cell r="K1213">
            <v>12.72</v>
          </cell>
          <cell r="L1213">
            <v>12.72</v>
          </cell>
          <cell r="U1213">
            <v>0</v>
          </cell>
          <cell r="W1213" t="str">
            <v>0</v>
          </cell>
          <cell r="X1213">
            <v>52000</v>
          </cell>
          <cell r="AC1213">
            <v>0</v>
          </cell>
        </row>
        <row r="1214">
          <cell r="C1214" t="str">
            <v>C-046</v>
          </cell>
          <cell r="D1214" t="str">
            <v>人防</v>
          </cell>
          <cell r="E1214" t="str">
            <v>标准</v>
          </cell>
          <cell r="G1214" t="str">
            <v>C-046</v>
          </cell>
          <cell r="K1214">
            <v>12.72</v>
          </cell>
          <cell r="L1214">
            <v>12.72</v>
          </cell>
          <cell r="U1214">
            <v>0</v>
          </cell>
          <cell r="W1214" t="str">
            <v>0</v>
          </cell>
          <cell r="X1214">
            <v>52000</v>
          </cell>
          <cell r="AC1214">
            <v>0</v>
          </cell>
        </row>
        <row r="1215">
          <cell r="C1215" t="str">
            <v>C-047</v>
          </cell>
          <cell r="D1215" t="str">
            <v>人防</v>
          </cell>
          <cell r="E1215" t="str">
            <v>标准</v>
          </cell>
          <cell r="G1215" t="str">
            <v>C-047</v>
          </cell>
          <cell r="K1215">
            <v>12.72</v>
          </cell>
          <cell r="L1215">
            <v>12.72</v>
          </cell>
          <cell r="U1215">
            <v>0</v>
          </cell>
          <cell r="W1215" t="str">
            <v>0</v>
          </cell>
          <cell r="X1215">
            <v>52000</v>
          </cell>
          <cell r="AC1215">
            <v>0</v>
          </cell>
        </row>
        <row r="1216">
          <cell r="C1216" t="str">
            <v>C-048</v>
          </cell>
          <cell r="D1216" t="str">
            <v>人防</v>
          </cell>
          <cell r="E1216" t="str">
            <v>标准</v>
          </cell>
          <cell r="G1216" t="str">
            <v>C-048</v>
          </cell>
          <cell r="K1216">
            <v>12.72</v>
          </cell>
          <cell r="L1216">
            <v>12.72</v>
          </cell>
          <cell r="U1216">
            <v>0</v>
          </cell>
          <cell r="W1216" t="str">
            <v>0</v>
          </cell>
          <cell r="X1216">
            <v>52000</v>
          </cell>
          <cell r="AC1216">
            <v>0</v>
          </cell>
        </row>
        <row r="1217">
          <cell r="C1217" t="str">
            <v>C-049</v>
          </cell>
          <cell r="D1217" t="str">
            <v>人防</v>
          </cell>
          <cell r="E1217" t="str">
            <v>标准</v>
          </cell>
          <cell r="G1217" t="str">
            <v>C-049</v>
          </cell>
          <cell r="K1217">
            <v>12.72</v>
          </cell>
          <cell r="L1217">
            <v>12.72</v>
          </cell>
          <cell r="U1217">
            <v>0</v>
          </cell>
          <cell r="W1217" t="str">
            <v>0</v>
          </cell>
          <cell r="X1217">
            <v>52000</v>
          </cell>
          <cell r="AC1217">
            <v>0</v>
          </cell>
        </row>
        <row r="1218">
          <cell r="C1218" t="str">
            <v>C-050</v>
          </cell>
          <cell r="D1218" t="str">
            <v>人防</v>
          </cell>
          <cell r="E1218" t="str">
            <v>标准</v>
          </cell>
          <cell r="G1218" t="str">
            <v>C-050</v>
          </cell>
          <cell r="K1218">
            <v>12.72</v>
          </cell>
          <cell r="L1218">
            <v>12.72</v>
          </cell>
          <cell r="U1218">
            <v>0</v>
          </cell>
          <cell r="W1218" t="str">
            <v>0</v>
          </cell>
          <cell r="X1218">
            <v>52000</v>
          </cell>
          <cell r="AC1218">
            <v>0</v>
          </cell>
        </row>
        <row r="1219">
          <cell r="C1219" t="str">
            <v>C-051</v>
          </cell>
          <cell r="D1219" t="str">
            <v>人防</v>
          </cell>
          <cell r="E1219" t="str">
            <v>标准</v>
          </cell>
          <cell r="G1219" t="str">
            <v>C-051</v>
          </cell>
          <cell r="K1219">
            <v>12.72</v>
          </cell>
          <cell r="L1219">
            <v>12.72</v>
          </cell>
          <cell r="U1219">
            <v>0</v>
          </cell>
          <cell r="W1219" t="str">
            <v>0</v>
          </cell>
          <cell r="X1219">
            <v>52000</v>
          </cell>
          <cell r="AC1219">
            <v>0</v>
          </cell>
        </row>
        <row r="1220">
          <cell r="C1220" t="str">
            <v>C-052</v>
          </cell>
          <cell r="D1220" t="str">
            <v>人防</v>
          </cell>
          <cell r="E1220" t="str">
            <v>标准</v>
          </cell>
          <cell r="G1220" t="str">
            <v>C-052</v>
          </cell>
          <cell r="K1220">
            <v>12.72</v>
          </cell>
          <cell r="L1220">
            <v>12.72</v>
          </cell>
          <cell r="U1220">
            <v>0</v>
          </cell>
          <cell r="W1220" t="str">
            <v>0</v>
          </cell>
          <cell r="X1220">
            <v>52000</v>
          </cell>
          <cell r="AC1220">
            <v>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3773.58490566038</v>
          </cell>
          <cell r="V1221">
            <v>48000</v>
          </cell>
          <cell r="W1221" t="str">
            <v>0</v>
          </cell>
          <cell r="X1221">
            <v>4000</v>
          </cell>
          <cell r="AB1221">
            <v>44844</v>
          </cell>
          <cell r="AC1221">
            <v>3773.58490566038</v>
          </cell>
          <cell r="AD1221">
            <v>48000</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v>
          </cell>
          <cell r="V1222">
            <v>50000</v>
          </cell>
          <cell r="W1222" t="str">
            <v>0</v>
          </cell>
          <cell r="X1222">
            <v>2000</v>
          </cell>
          <cell r="AB1222">
            <v>44944</v>
          </cell>
          <cell r="AC1222">
            <v>3930.81761006289</v>
          </cell>
          <cell r="AD1222">
            <v>50000</v>
          </cell>
        </row>
        <row r="1223">
          <cell r="C1223" t="str">
            <v>C-055</v>
          </cell>
          <cell r="D1223" t="str">
            <v>人防</v>
          </cell>
          <cell r="E1223" t="str">
            <v>标准</v>
          </cell>
          <cell r="G1223" t="str">
            <v>C-055</v>
          </cell>
          <cell r="H1223" t="str">
            <v>品业</v>
          </cell>
          <cell r="I1223" t="str">
            <v>张燕秋</v>
          </cell>
          <cell r="J1223" t="str">
            <v>已认购</v>
          </cell>
          <cell r="K1223">
            <v>12.72</v>
          </cell>
          <cell r="L1223">
            <v>12.72</v>
          </cell>
          <cell r="O1223" t="str">
            <v>罗金花</v>
          </cell>
          <cell r="P1223" t="str">
            <v>4304211199306064344</v>
          </cell>
          <cell r="Q1223">
            <v>13361666959</v>
          </cell>
          <cell r="R1223" t="str">
            <v>广东省清远市清城区龙塘镇林场路5号春江悦茗花园1栋1003号</v>
          </cell>
          <cell r="S1223" t="str">
            <v>业主自购</v>
          </cell>
          <cell r="T1223">
            <v>45015</v>
          </cell>
          <cell r="U1223">
            <v>4088.05031446541</v>
          </cell>
          <cell r="V1223" t="str">
            <v>52000</v>
          </cell>
          <cell r="W1223" t="str">
            <v>0</v>
          </cell>
          <cell r="X1223">
            <v>0</v>
          </cell>
          <cell r="AC1223">
            <v>4088.05031446541</v>
          </cell>
          <cell r="AD1223">
            <v>52000</v>
          </cell>
        </row>
        <row r="1224">
          <cell r="C1224" t="str">
            <v>C-056</v>
          </cell>
          <cell r="D1224" t="str">
            <v>人防</v>
          </cell>
          <cell r="E1224" t="str">
            <v>标准</v>
          </cell>
          <cell r="G1224" t="str">
            <v>C-056</v>
          </cell>
          <cell r="K1224">
            <v>12.72</v>
          </cell>
          <cell r="L1224">
            <v>12.72</v>
          </cell>
          <cell r="U1224">
            <v>0</v>
          </cell>
          <cell r="W1224" t="str">
            <v>0</v>
          </cell>
          <cell r="X1224">
            <v>52000</v>
          </cell>
          <cell r="AC1224">
            <v>0</v>
          </cell>
        </row>
        <row r="1225">
          <cell r="C1225" t="str">
            <v>C-057</v>
          </cell>
          <cell r="D1225" t="str">
            <v>人防</v>
          </cell>
          <cell r="E1225" t="str">
            <v>标准</v>
          </cell>
          <cell r="G1225" t="str">
            <v>C-057</v>
          </cell>
          <cell r="K1225">
            <v>12.72</v>
          </cell>
          <cell r="L1225">
            <v>12.72</v>
          </cell>
          <cell r="U1225">
            <v>0</v>
          </cell>
          <cell r="W1225" t="str">
            <v>0</v>
          </cell>
          <cell r="X1225">
            <v>52000</v>
          </cell>
          <cell r="AC1225">
            <v>0</v>
          </cell>
        </row>
        <row r="1226">
          <cell r="C1226" t="str">
            <v>C-058</v>
          </cell>
          <cell r="D1226" t="str">
            <v>人防</v>
          </cell>
          <cell r="E1226" t="str">
            <v>标准</v>
          </cell>
          <cell r="G1226" t="str">
            <v>C-058</v>
          </cell>
          <cell r="K1226">
            <v>12.72</v>
          </cell>
          <cell r="L1226">
            <v>12.72</v>
          </cell>
          <cell r="U1226">
            <v>0</v>
          </cell>
          <cell r="W1226" t="str">
            <v>0</v>
          </cell>
          <cell r="X1226">
            <v>52000</v>
          </cell>
          <cell r="AC1226">
            <v>0</v>
          </cell>
        </row>
        <row r="1227">
          <cell r="C1227" t="str">
            <v>C-059</v>
          </cell>
          <cell r="D1227" t="str">
            <v>人防</v>
          </cell>
          <cell r="E1227" t="str">
            <v>标准</v>
          </cell>
          <cell r="G1227" t="str">
            <v>C-059</v>
          </cell>
          <cell r="K1227">
            <v>12.72</v>
          </cell>
          <cell r="L1227">
            <v>12.72</v>
          </cell>
          <cell r="U1227">
            <v>0</v>
          </cell>
          <cell r="W1227" t="str">
            <v>0</v>
          </cell>
          <cell r="X1227">
            <v>52000</v>
          </cell>
          <cell r="AC1227">
            <v>0</v>
          </cell>
        </row>
        <row r="1228">
          <cell r="C1228" t="str">
            <v>C-060</v>
          </cell>
          <cell r="D1228" t="str">
            <v>人防</v>
          </cell>
          <cell r="E1228" t="str">
            <v>标准</v>
          </cell>
          <cell r="G1228" t="str">
            <v>C-060</v>
          </cell>
          <cell r="K1228">
            <v>12.72</v>
          </cell>
          <cell r="L1228">
            <v>12.72</v>
          </cell>
          <cell r="U1228">
            <v>0</v>
          </cell>
          <cell r="W1228" t="str">
            <v>0</v>
          </cell>
          <cell r="X1228">
            <v>52000</v>
          </cell>
          <cell r="AC1228">
            <v>0</v>
          </cell>
        </row>
        <row r="1229">
          <cell r="C1229" t="str">
            <v>C-061</v>
          </cell>
          <cell r="D1229" t="str">
            <v>人防</v>
          </cell>
          <cell r="E1229" t="str">
            <v>标准</v>
          </cell>
          <cell r="G1229" t="str">
            <v>C-061</v>
          </cell>
          <cell r="K1229">
            <v>12.72</v>
          </cell>
          <cell r="L1229">
            <v>12.72</v>
          </cell>
          <cell r="U1229">
            <v>0</v>
          </cell>
          <cell r="W1229" t="str">
            <v>0</v>
          </cell>
          <cell r="X1229">
            <v>52000</v>
          </cell>
          <cell r="AC1229">
            <v>0</v>
          </cell>
        </row>
        <row r="1230">
          <cell r="C1230" t="str">
            <v>C-062</v>
          </cell>
          <cell r="D1230" t="str">
            <v>人防</v>
          </cell>
          <cell r="E1230" t="str">
            <v>标准</v>
          </cell>
          <cell r="G1230" t="str">
            <v>C-062</v>
          </cell>
          <cell r="K1230">
            <v>12.72</v>
          </cell>
          <cell r="L1230">
            <v>12.72</v>
          </cell>
          <cell r="U1230">
            <v>0</v>
          </cell>
          <cell r="W1230" t="str">
            <v>0</v>
          </cell>
          <cell r="X1230">
            <v>52000</v>
          </cell>
          <cell r="AC1230">
            <v>0</v>
          </cell>
        </row>
        <row r="1231">
          <cell r="C1231" t="str">
            <v>C-063</v>
          </cell>
          <cell r="D1231" t="str">
            <v>人防</v>
          </cell>
          <cell r="E1231" t="str">
            <v>标准</v>
          </cell>
          <cell r="G1231" t="str">
            <v>C-063</v>
          </cell>
          <cell r="K1231">
            <v>12.72</v>
          </cell>
          <cell r="L1231">
            <v>12.72</v>
          </cell>
          <cell r="U1231">
            <v>0</v>
          </cell>
          <cell r="W1231" t="str">
            <v>0</v>
          </cell>
          <cell r="X1231">
            <v>52000</v>
          </cell>
          <cell r="AC1231">
            <v>0</v>
          </cell>
        </row>
        <row r="1232">
          <cell r="C1232" t="str">
            <v>C-064</v>
          </cell>
          <cell r="D1232" t="str">
            <v>人防</v>
          </cell>
          <cell r="E1232" t="str">
            <v>标准</v>
          </cell>
          <cell r="G1232" t="str">
            <v>C-064</v>
          </cell>
          <cell r="K1232">
            <v>12.72</v>
          </cell>
          <cell r="L1232">
            <v>12.72</v>
          </cell>
          <cell r="U1232">
            <v>0</v>
          </cell>
          <cell r="W1232" t="str">
            <v>0</v>
          </cell>
          <cell r="X1232">
            <v>52000</v>
          </cell>
          <cell r="AC1232">
            <v>0</v>
          </cell>
        </row>
        <row r="1233">
          <cell r="C1233" t="str">
            <v>C-065</v>
          </cell>
          <cell r="D1233" t="str">
            <v>人防</v>
          </cell>
          <cell r="E1233" t="str">
            <v>标准</v>
          </cell>
          <cell r="G1233" t="str">
            <v>C-065</v>
          </cell>
          <cell r="K1233">
            <v>12.72</v>
          </cell>
          <cell r="L1233">
            <v>12.72</v>
          </cell>
          <cell r="U1233">
            <v>0</v>
          </cell>
          <cell r="W1233" t="str">
            <v>0</v>
          </cell>
          <cell r="X1233">
            <v>52000</v>
          </cell>
          <cell r="AC1233">
            <v>0</v>
          </cell>
        </row>
        <row r="1234">
          <cell r="C1234" t="str">
            <v>C-066</v>
          </cell>
          <cell r="D1234" t="str">
            <v>人防</v>
          </cell>
          <cell r="E1234" t="str">
            <v>标准</v>
          </cell>
          <cell r="G1234" t="str">
            <v>C-066</v>
          </cell>
          <cell r="K1234">
            <v>12.72</v>
          </cell>
          <cell r="L1234">
            <v>12.72</v>
          </cell>
          <cell r="U1234">
            <v>0</v>
          </cell>
          <cell r="W1234" t="str">
            <v>0</v>
          </cell>
          <cell r="X1234">
            <v>52000</v>
          </cell>
          <cell r="AC1234">
            <v>0</v>
          </cell>
        </row>
        <row r="1235">
          <cell r="C1235" t="str">
            <v>C-067</v>
          </cell>
          <cell r="D1235" t="str">
            <v>人防</v>
          </cell>
          <cell r="E1235" t="str">
            <v>标准</v>
          </cell>
          <cell r="G1235" t="str">
            <v>C-067</v>
          </cell>
          <cell r="K1235">
            <v>12.72</v>
          </cell>
          <cell r="L1235">
            <v>12.72</v>
          </cell>
          <cell r="U1235">
            <v>0</v>
          </cell>
          <cell r="W1235" t="str">
            <v>0</v>
          </cell>
          <cell r="X1235">
            <v>52000</v>
          </cell>
          <cell r="AC1235">
            <v>0</v>
          </cell>
        </row>
        <row r="1236">
          <cell r="C1236" t="str">
            <v>C-068</v>
          </cell>
          <cell r="D1236" t="str">
            <v>人防</v>
          </cell>
          <cell r="E1236" t="str">
            <v>标准</v>
          </cell>
          <cell r="G1236" t="str">
            <v>C-068</v>
          </cell>
          <cell r="K1236">
            <v>12.72</v>
          </cell>
          <cell r="L1236">
            <v>12.72</v>
          </cell>
          <cell r="U1236">
            <v>0</v>
          </cell>
          <cell r="W1236" t="str">
            <v>0</v>
          </cell>
          <cell r="X1236">
            <v>52000</v>
          </cell>
          <cell r="AC1236">
            <v>0</v>
          </cell>
        </row>
        <row r="1237">
          <cell r="C1237" t="str">
            <v>C-069</v>
          </cell>
          <cell r="D1237" t="str">
            <v>人防</v>
          </cell>
          <cell r="E1237" t="str">
            <v>标准</v>
          </cell>
          <cell r="G1237" t="str">
            <v>C-069</v>
          </cell>
          <cell r="K1237">
            <v>12.72</v>
          </cell>
          <cell r="L1237">
            <v>12.72</v>
          </cell>
          <cell r="U1237">
            <v>0</v>
          </cell>
          <cell r="W1237" t="str">
            <v>0</v>
          </cell>
          <cell r="X1237">
            <v>52000</v>
          </cell>
          <cell r="AC1237">
            <v>0</v>
          </cell>
        </row>
        <row r="1238">
          <cell r="C1238" t="str">
            <v>C-070</v>
          </cell>
          <cell r="D1238" t="str">
            <v>人防</v>
          </cell>
          <cell r="E1238" t="str">
            <v>标准</v>
          </cell>
          <cell r="G1238" t="str">
            <v>C-070</v>
          </cell>
          <cell r="K1238">
            <v>12.72</v>
          </cell>
          <cell r="L1238">
            <v>12.72</v>
          </cell>
          <cell r="U1238">
            <v>0</v>
          </cell>
          <cell r="W1238" t="str">
            <v>0</v>
          </cell>
          <cell r="X1238">
            <v>52000</v>
          </cell>
          <cell r="AC1238">
            <v>0</v>
          </cell>
        </row>
        <row r="1239">
          <cell r="C1239" t="str">
            <v>C-071</v>
          </cell>
          <cell r="D1239" t="str">
            <v>人防</v>
          </cell>
          <cell r="E1239" t="str">
            <v>标准</v>
          </cell>
          <cell r="G1239" t="str">
            <v>C-071</v>
          </cell>
          <cell r="K1239">
            <v>12.72</v>
          </cell>
          <cell r="L1239">
            <v>12.72</v>
          </cell>
          <cell r="U1239">
            <v>0</v>
          </cell>
          <cell r="W1239" t="str">
            <v>0</v>
          </cell>
          <cell r="X1239">
            <v>52000</v>
          </cell>
          <cell r="AC1239">
            <v>0</v>
          </cell>
        </row>
        <row r="1240">
          <cell r="C1240" t="str">
            <v>C-072</v>
          </cell>
          <cell r="D1240" t="str">
            <v>人防</v>
          </cell>
          <cell r="E1240" t="str">
            <v>标准</v>
          </cell>
          <cell r="G1240" t="str">
            <v>C-072</v>
          </cell>
          <cell r="K1240">
            <v>12.72</v>
          </cell>
          <cell r="L1240">
            <v>12.72</v>
          </cell>
          <cell r="U1240">
            <v>0</v>
          </cell>
          <cell r="W1240" t="str">
            <v>0</v>
          </cell>
          <cell r="X1240">
            <v>52000</v>
          </cell>
          <cell r="AC1240">
            <v>0</v>
          </cell>
        </row>
        <row r="1241">
          <cell r="C1241" t="str">
            <v>C-073</v>
          </cell>
          <cell r="D1241" t="str">
            <v>人防</v>
          </cell>
          <cell r="E1241" t="str">
            <v>标准</v>
          </cell>
          <cell r="G1241" t="str">
            <v>C-073</v>
          </cell>
          <cell r="K1241">
            <v>12.72</v>
          </cell>
          <cell r="L1241">
            <v>12.72</v>
          </cell>
          <cell r="U1241">
            <v>0</v>
          </cell>
          <cell r="W1241" t="str">
            <v>0</v>
          </cell>
          <cell r="X1241">
            <v>52000</v>
          </cell>
          <cell r="AC1241">
            <v>0</v>
          </cell>
        </row>
        <row r="1242">
          <cell r="C1242" t="str">
            <v>C-074</v>
          </cell>
          <cell r="D1242" t="str">
            <v>人防</v>
          </cell>
          <cell r="E1242" t="str">
            <v>标准</v>
          </cell>
          <cell r="G1242" t="str">
            <v>C-074</v>
          </cell>
          <cell r="K1242">
            <v>12.72</v>
          </cell>
          <cell r="L1242">
            <v>12.72</v>
          </cell>
          <cell r="U1242">
            <v>0</v>
          </cell>
          <cell r="W1242" t="str">
            <v>0</v>
          </cell>
          <cell r="X1242">
            <v>52000</v>
          </cell>
          <cell r="AC1242">
            <v>0</v>
          </cell>
        </row>
        <row r="1243">
          <cell r="C1243" t="str">
            <v>C-075</v>
          </cell>
          <cell r="D1243" t="str">
            <v>非人防</v>
          </cell>
          <cell r="E1243" t="str">
            <v>标准</v>
          </cell>
          <cell r="G1243" t="str">
            <v>C-075</v>
          </cell>
          <cell r="K1243">
            <v>12.72</v>
          </cell>
          <cell r="L1243">
            <v>12.72</v>
          </cell>
          <cell r="U1243">
            <v>0</v>
          </cell>
          <cell r="W1243" t="str">
            <v>0</v>
          </cell>
          <cell r="X1243">
            <v>52000</v>
          </cell>
          <cell r="AC1243">
            <v>0</v>
          </cell>
        </row>
        <row r="1244">
          <cell r="C1244" t="str">
            <v>C-076</v>
          </cell>
          <cell r="D1244" t="str">
            <v>非人防</v>
          </cell>
          <cell r="E1244" t="str">
            <v>标准</v>
          </cell>
          <cell r="G1244" t="str">
            <v>C-076</v>
          </cell>
          <cell r="K1244">
            <v>12.72</v>
          </cell>
          <cell r="L1244">
            <v>12.72</v>
          </cell>
          <cell r="U1244">
            <v>0</v>
          </cell>
          <cell r="W1244" t="str">
            <v>0</v>
          </cell>
          <cell r="X1244">
            <v>52000</v>
          </cell>
          <cell r="AC1244">
            <v>0</v>
          </cell>
        </row>
        <row r="1245">
          <cell r="C1245" t="str">
            <v>C-077</v>
          </cell>
          <cell r="D1245" t="str">
            <v>非人防</v>
          </cell>
          <cell r="E1245" t="str">
            <v>标准</v>
          </cell>
          <cell r="G1245" t="str">
            <v>C-077</v>
          </cell>
          <cell r="K1245">
            <v>12.72</v>
          </cell>
          <cell r="L1245">
            <v>12.72</v>
          </cell>
          <cell r="U1245">
            <v>0</v>
          </cell>
          <cell r="W1245" t="str">
            <v>0</v>
          </cell>
          <cell r="X1245">
            <v>52000</v>
          </cell>
          <cell r="AC1245">
            <v>0</v>
          </cell>
        </row>
        <row r="1246">
          <cell r="C1246" t="str">
            <v>C-078</v>
          </cell>
          <cell r="D1246" t="str">
            <v>非人防</v>
          </cell>
          <cell r="E1246" t="str">
            <v>标准</v>
          </cell>
          <cell r="G1246" t="str">
            <v>C-078</v>
          </cell>
          <cell r="K1246">
            <v>12.72</v>
          </cell>
          <cell r="L1246">
            <v>12.72</v>
          </cell>
          <cell r="U1246">
            <v>0</v>
          </cell>
          <cell r="W1246" t="str">
            <v>0</v>
          </cell>
          <cell r="X1246">
            <v>52000</v>
          </cell>
          <cell r="AC1246">
            <v>0</v>
          </cell>
        </row>
        <row r="1247">
          <cell r="C1247" t="str">
            <v>C-079</v>
          </cell>
          <cell r="D1247" t="str">
            <v>非人防</v>
          </cell>
          <cell r="E1247" t="str">
            <v>标准</v>
          </cell>
          <cell r="G1247" t="str">
            <v>C-079</v>
          </cell>
          <cell r="K1247">
            <v>12.72</v>
          </cell>
          <cell r="L1247">
            <v>12.72</v>
          </cell>
          <cell r="U1247">
            <v>0</v>
          </cell>
          <cell r="W1247" t="str">
            <v>0</v>
          </cell>
          <cell r="X1247">
            <v>52000</v>
          </cell>
          <cell r="AC1247">
            <v>0</v>
          </cell>
        </row>
        <row r="1248">
          <cell r="C1248" t="str">
            <v>C-080</v>
          </cell>
          <cell r="D1248" t="str">
            <v>非人防</v>
          </cell>
          <cell r="E1248" t="str">
            <v>标准</v>
          </cell>
          <cell r="G1248" t="str">
            <v>C-080</v>
          </cell>
          <cell r="K1248">
            <v>12.72</v>
          </cell>
          <cell r="L1248">
            <v>12.72</v>
          </cell>
          <cell r="U1248">
            <v>0</v>
          </cell>
          <cell r="W1248" t="str">
            <v>0</v>
          </cell>
          <cell r="X1248">
            <v>52000</v>
          </cell>
          <cell r="AC1248">
            <v>0</v>
          </cell>
        </row>
        <row r="1249">
          <cell r="C1249" t="str">
            <v>C-081</v>
          </cell>
          <cell r="D1249" t="str">
            <v>非人防</v>
          </cell>
          <cell r="E1249" t="str">
            <v>标准</v>
          </cell>
          <cell r="G1249" t="str">
            <v>C-081</v>
          </cell>
          <cell r="K1249">
            <v>12.72</v>
          </cell>
          <cell r="L1249">
            <v>12.72</v>
          </cell>
          <cell r="U1249">
            <v>0</v>
          </cell>
          <cell r="W1249" t="str">
            <v>0</v>
          </cell>
          <cell r="X1249">
            <v>52000</v>
          </cell>
          <cell r="AC1249">
            <v>0</v>
          </cell>
        </row>
        <row r="1250">
          <cell r="C1250" t="str">
            <v>C-082</v>
          </cell>
          <cell r="D1250" t="str">
            <v>非人防</v>
          </cell>
          <cell r="E1250" t="str">
            <v>标准</v>
          </cell>
          <cell r="G1250" t="str">
            <v>C-082</v>
          </cell>
          <cell r="K1250">
            <v>12.72</v>
          </cell>
          <cell r="L1250">
            <v>12.72</v>
          </cell>
          <cell r="U1250">
            <v>0</v>
          </cell>
          <cell r="W1250" t="str">
            <v>0</v>
          </cell>
          <cell r="X1250">
            <v>52000</v>
          </cell>
          <cell r="AC1250">
            <v>0</v>
          </cell>
        </row>
        <row r="1251">
          <cell r="C1251" t="str">
            <v>C-083</v>
          </cell>
          <cell r="D1251" t="str">
            <v>非人防</v>
          </cell>
          <cell r="E1251" t="str">
            <v>标准</v>
          </cell>
          <cell r="G1251" t="str">
            <v>C-083</v>
          </cell>
          <cell r="K1251">
            <v>12.72</v>
          </cell>
          <cell r="L1251">
            <v>12.72</v>
          </cell>
          <cell r="U1251">
            <v>0</v>
          </cell>
          <cell r="W1251" t="str">
            <v>0</v>
          </cell>
          <cell r="X1251">
            <v>52000</v>
          </cell>
          <cell r="AC1251">
            <v>0</v>
          </cell>
        </row>
        <row r="1252">
          <cell r="C1252" t="str">
            <v>C-084</v>
          </cell>
          <cell r="D1252" t="str">
            <v>非人防</v>
          </cell>
          <cell r="E1252" t="str">
            <v>标准</v>
          </cell>
          <cell r="G1252" t="str">
            <v>C-084</v>
          </cell>
          <cell r="K1252">
            <v>12.72</v>
          </cell>
          <cell r="L1252">
            <v>12.72</v>
          </cell>
          <cell r="U1252">
            <v>0</v>
          </cell>
          <cell r="W1252" t="str">
            <v>0</v>
          </cell>
          <cell r="X1252">
            <v>52000</v>
          </cell>
          <cell r="AC1252">
            <v>0</v>
          </cell>
        </row>
        <row r="1253">
          <cell r="C1253" t="str">
            <v>C-085</v>
          </cell>
          <cell r="D1253" t="str">
            <v>非人防</v>
          </cell>
          <cell r="E1253" t="str">
            <v>标准</v>
          </cell>
          <cell r="G1253" t="str">
            <v>C-085</v>
          </cell>
          <cell r="H1253" t="str">
            <v>品业</v>
          </cell>
          <cell r="I1253" t="str">
            <v>范丽娟</v>
          </cell>
          <cell r="J1253" t="str">
            <v>已签约</v>
          </cell>
          <cell r="K1253">
            <v>12.72</v>
          </cell>
          <cell r="L1253">
            <v>12.72</v>
          </cell>
          <cell r="O1253" t="str">
            <v>魏能浩</v>
          </cell>
          <cell r="P1253" t="str">
            <v>441424200006024452</v>
          </cell>
          <cell r="Q1253">
            <v>17875868996</v>
          </cell>
          <cell r="R1253" t="str">
            <v>广东省五华县梅林镇梅东村江河</v>
          </cell>
          <cell r="S1253" t="str">
            <v>业主自购</v>
          </cell>
          <cell r="T1253">
            <v>45178</v>
          </cell>
          <cell r="U1253">
            <v>0</v>
          </cell>
          <cell r="W1253" t="str">
            <v>0</v>
          </cell>
          <cell r="X1253">
            <v>2000</v>
          </cell>
          <cell r="AB1253">
            <v>45180</v>
          </cell>
          <cell r="AC1253">
            <v>3930.81761006289</v>
          </cell>
          <cell r="AD1253">
            <v>50000</v>
          </cell>
        </row>
        <row r="1254">
          <cell r="C1254" t="str">
            <v>C-086</v>
          </cell>
          <cell r="D1254" t="str">
            <v>非人防</v>
          </cell>
          <cell r="E1254" t="str">
            <v>标准</v>
          </cell>
          <cell r="G1254" t="str">
            <v>C-086</v>
          </cell>
          <cell r="K1254">
            <v>12.72</v>
          </cell>
          <cell r="L1254">
            <v>12.72</v>
          </cell>
          <cell r="U1254">
            <v>0</v>
          </cell>
          <cell r="W1254" t="str">
            <v>0</v>
          </cell>
          <cell r="X1254">
            <v>52000</v>
          </cell>
          <cell r="AC1254">
            <v>0</v>
          </cell>
        </row>
        <row r="1255">
          <cell r="C1255" t="str">
            <v>C-087</v>
          </cell>
          <cell r="D1255" t="str">
            <v>非人防</v>
          </cell>
          <cell r="E1255" t="str">
            <v>标准</v>
          </cell>
          <cell r="G1255" t="str">
            <v>C-087</v>
          </cell>
          <cell r="K1255">
            <v>12.72</v>
          </cell>
          <cell r="L1255">
            <v>12.72</v>
          </cell>
          <cell r="U1255">
            <v>0</v>
          </cell>
          <cell r="W1255" t="str">
            <v>0</v>
          </cell>
          <cell r="X1255">
            <v>52000</v>
          </cell>
          <cell r="AC1255">
            <v>0</v>
          </cell>
        </row>
        <row r="1256">
          <cell r="C1256" t="str">
            <v>C-088</v>
          </cell>
          <cell r="D1256" t="str">
            <v>非人防</v>
          </cell>
          <cell r="E1256" t="str">
            <v>标准</v>
          </cell>
          <cell r="G1256" t="str">
            <v>C-088</v>
          </cell>
          <cell r="K1256">
            <v>12.72</v>
          </cell>
          <cell r="L1256">
            <v>12.72</v>
          </cell>
          <cell r="U1256">
            <v>0</v>
          </cell>
          <cell r="W1256" t="str">
            <v>0</v>
          </cell>
          <cell r="X1256">
            <v>52000</v>
          </cell>
          <cell r="AC1256">
            <v>0</v>
          </cell>
        </row>
        <row r="1257">
          <cell r="C1257" t="str">
            <v>C-089</v>
          </cell>
          <cell r="D1257" t="str">
            <v>非人防</v>
          </cell>
          <cell r="E1257" t="str">
            <v>标准</v>
          </cell>
          <cell r="G1257" t="str">
            <v>C-089</v>
          </cell>
          <cell r="K1257">
            <v>12.72</v>
          </cell>
          <cell r="L1257">
            <v>12.72</v>
          </cell>
          <cell r="U1257">
            <v>0</v>
          </cell>
          <cell r="W1257" t="str">
            <v>0</v>
          </cell>
          <cell r="X1257">
            <v>52000</v>
          </cell>
          <cell r="AC1257">
            <v>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v>
          </cell>
          <cell r="V1258">
            <v>50000</v>
          </cell>
          <cell r="W1258" t="str">
            <v>0</v>
          </cell>
          <cell r="X1258">
            <v>2000</v>
          </cell>
          <cell r="AB1258">
            <v>44850</v>
          </cell>
          <cell r="AC1258">
            <v>3930.81761006289</v>
          </cell>
          <cell r="AD1258">
            <v>50000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4088.05031446541</v>
          </cell>
          <cell r="V1259">
            <v>52000</v>
          </cell>
          <cell r="W1259" t="str">
            <v>0</v>
          </cell>
          <cell r="X1259">
            <v>0</v>
          </cell>
          <cell r="AB1259">
            <v>44838</v>
          </cell>
          <cell r="AC1259">
            <v>4088.05031446541</v>
          </cell>
          <cell r="AD1259">
            <v>52000</v>
          </cell>
        </row>
        <row r="1260">
          <cell r="C1260" t="str">
            <v>C-092</v>
          </cell>
          <cell r="D1260" t="str">
            <v>人防</v>
          </cell>
          <cell r="E1260" t="str">
            <v>标准</v>
          </cell>
          <cell r="G1260" t="str">
            <v>C-92</v>
          </cell>
          <cell r="H1260" t="str">
            <v>品业</v>
          </cell>
          <cell r="I1260" t="str">
            <v>范丽娟</v>
          </cell>
          <cell r="J1260" t="str">
            <v>已签约</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v>
          </cell>
          <cell r="V1260">
            <v>50000</v>
          </cell>
          <cell r="W1260" t="str">
            <v>0</v>
          </cell>
          <cell r="X1260">
            <v>2000</v>
          </cell>
          <cell r="AB1260">
            <v>45178</v>
          </cell>
          <cell r="AC1260">
            <v>3930.81761006289</v>
          </cell>
          <cell r="AD1260">
            <v>50000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v>
          </cell>
          <cell r="V1261">
            <v>50000</v>
          </cell>
          <cell r="W1261" t="str">
            <v>0</v>
          </cell>
          <cell r="X1261">
            <v>2000</v>
          </cell>
          <cell r="AB1261">
            <v>44831</v>
          </cell>
          <cell r="AC1261">
            <v>3930.81761006289</v>
          </cell>
          <cell r="AD1261">
            <v>50000</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v>
          </cell>
          <cell r="V1262">
            <v>49000</v>
          </cell>
          <cell r="W1262" t="str">
            <v>0</v>
          </cell>
          <cell r="X1262">
            <v>3000</v>
          </cell>
          <cell r="AB1262">
            <v>44832</v>
          </cell>
          <cell r="AC1262">
            <v>3852.20125786163</v>
          </cell>
          <cell r="AD1262">
            <v>49000</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v>
          </cell>
          <cell r="V1263">
            <v>50000</v>
          </cell>
          <cell r="W1263" t="str">
            <v>0</v>
          </cell>
          <cell r="X1263">
            <v>2000</v>
          </cell>
          <cell r="AB1263">
            <v>44832</v>
          </cell>
          <cell r="AC1263">
            <v>3930.81761006289</v>
          </cell>
          <cell r="AD1263">
            <v>50000</v>
          </cell>
        </row>
        <row r="1264">
          <cell r="C1264" t="str">
            <v>C-096</v>
          </cell>
          <cell r="D1264" t="str">
            <v>非人防</v>
          </cell>
          <cell r="E1264" t="str">
            <v>标准</v>
          </cell>
          <cell r="G1264" t="str">
            <v>C-096</v>
          </cell>
          <cell r="K1264">
            <v>12.72</v>
          </cell>
          <cell r="L1264">
            <v>12.72</v>
          </cell>
          <cell r="U1264">
            <v>0</v>
          </cell>
          <cell r="W1264" t="str">
            <v>0</v>
          </cell>
          <cell r="X1264">
            <v>52000</v>
          </cell>
          <cell r="AC1264">
            <v>0</v>
          </cell>
        </row>
        <row r="1265">
          <cell r="C1265" t="str">
            <v>C-097</v>
          </cell>
          <cell r="D1265" t="str">
            <v>非人防</v>
          </cell>
          <cell r="E1265" t="str">
            <v>标准</v>
          </cell>
          <cell r="G1265" t="str">
            <v>C-097</v>
          </cell>
          <cell r="K1265">
            <v>12.72</v>
          </cell>
          <cell r="L1265">
            <v>12.72</v>
          </cell>
          <cell r="U1265">
            <v>0</v>
          </cell>
          <cell r="W1265" t="str">
            <v>0</v>
          </cell>
          <cell r="X1265">
            <v>52000</v>
          </cell>
          <cell r="AC1265">
            <v>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v>
          </cell>
          <cell r="V1266">
            <v>50000</v>
          </cell>
          <cell r="W1266" t="str">
            <v>0</v>
          </cell>
          <cell r="X1266">
            <v>2000</v>
          </cell>
          <cell r="AB1266">
            <v>44842</v>
          </cell>
          <cell r="AC1266">
            <v>3930.81761006289</v>
          </cell>
          <cell r="AD1266">
            <v>50000</v>
          </cell>
        </row>
        <row r="1267">
          <cell r="C1267" t="str">
            <v>C-099</v>
          </cell>
          <cell r="D1267" t="str">
            <v>非人防</v>
          </cell>
          <cell r="E1267" t="str">
            <v>标准</v>
          </cell>
          <cell r="G1267" t="str">
            <v>C-099</v>
          </cell>
          <cell r="K1267">
            <v>12.72</v>
          </cell>
          <cell r="L1267">
            <v>12.72</v>
          </cell>
          <cell r="U1267">
            <v>0</v>
          </cell>
          <cell r="W1267" t="str">
            <v>0</v>
          </cell>
          <cell r="X1267">
            <v>52000</v>
          </cell>
          <cell r="AC1267">
            <v>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v>
          </cell>
          <cell r="V1268">
            <v>50000</v>
          </cell>
          <cell r="W1268" t="str">
            <v>0</v>
          </cell>
          <cell r="X1268">
            <v>2000</v>
          </cell>
          <cell r="AB1268">
            <v>44838</v>
          </cell>
          <cell r="AC1268">
            <v>3930.81761006289</v>
          </cell>
          <cell r="AD1268">
            <v>50000</v>
          </cell>
        </row>
        <row r="1269">
          <cell r="C1269" t="str">
            <v>C-101</v>
          </cell>
          <cell r="D1269" t="str">
            <v>非人防</v>
          </cell>
          <cell r="E1269" t="str">
            <v>标准</v>
          </cell>
          <cell r="G1269" t="str">
            <v>C-101</v>
          </cell>
          <cell r="K1269">
            <v>12.72</v>
          </cell>
          <cell r="L1269">
            <v>12.72</v>
          </cell>
          <cell r="U1269">
            <v>0</v>
          </cell>
          <cell r="W1269" t="str">
            <v>0</v>
          </cell>
          <cell r="X1269">
            <v>52000</v>
          </cell>
          <cell r="AC1269">
            <v>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v>
          </cell>
          <cell r="V1270">
            <v>49000</v>
          </cell>
          <cell r="W1270" t="str">
            <v>0</v>
          </cell>
          <cell r="X1270">
            <v>3000</v>
          </cell>
          <cell r="AB1270">
            <v>44836</v>
          </cell>
          <cell r="AC1270">
            <v>3852.20125786163</v>
          </cell>
          <cell r="AD1270">
            <v>49000</v>
          </cell>
        </row>
        <row r="1271">
          <cell r="C1271" t="str">
            <v>C-103</v>
          </cell>
          <cell r="D1271" t="str">
            <v>非人防</v>
          </cell>
          <cell r="E1271" t="str">
            <v>标准</v>
          </cell>
          <cell r="G1271" t="str">
            <v>C-103</v>
          </cell>
          <cell r="K1271">
            <v>12.72</v>
          </cell>
          <cell r="L1271">
            <v>12.72</v>
          </cell>
          <cell r="U1271">
            <v>0</v>
          </cell>
          <cell r="W1271" t="str">
            <v>0</v>
          </cell>
          <cell r="X1271">
            <v>52000</v>
          </cell>
          <cell r="AC1271">
            <v>0</v>
          </cell>
        </row>
        <row r="1272">
          <cell r="C1272" t="str">
            <v>C-104</v>
          </cell>
          <cell r="D1272" t="str">
            <v>非人防</v>
          </cell>
          <cell r="E1272" t="str">
            <v>标准</v>
          </cell>
          <cell r="G1272" t="str">
            <v>C-104</v>
          </cell>
          <cell r="K1272">
            <v>12.72</v>
          </cell>
          <cell r="L1272">
            <v>12.72</v>
          </cell>
          <cell r="U1272">
            <v>0</v>
          </cell>
          <cell r="W1272" t="str">
            <v>0</v>
          </cell>
          <cell r="X1272">
            <v>52000</v>
          </cell>
          <cell r="AC1272">
            <v>0</v>
          </cell>
        </row>
        <row r="1273">
          <cell r="C1273" t="str">
            <v>C-105</v>
          </cell>
          <cell r="D1273" t="str">
            <v>非人防</v>
          </cell>
          <cell r="E1273" t="str">
            <v>标准</v>
          </cell>
          <cell r="G1273" t="str">
            <v>C-105</v>
          </cell>
          <cell r="K1273">
            <v>12.72</v>
          </cell>
          <cell r="L1273">
            <v>12.72</v>
          </cell>
          <cell r="U1273">
            <v>0</v>
          </cell>
          <cell r="W1273" t="str">
            <v>0</v>
          </cell>
          <cell r="X1273">
            <v>52000</v>
          </cell>
          <cell r="AC1273">
            <v>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v>
          </cell>
          <cell r="V1274">
            <v>50000</v>
          </cell>
          <cell r="W1274" t="str">
            <v>0</v>
          </cell>
          <cell r="X1274">
            <v>-5</v>
          </cell>
          <cell r="AB1274">
            <v>44966</v>
          </cell>
          <cell r="AC1274">
            <v>3930.81761006289</v>
          </cell>
          <cell r="AD1274">
            <v>50000</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业主自购</v>
          </cell>
          <cell r="T1275">
            <v>44824</v>
          </cell>
          <cell r="U1275">
            <v>3852.20125786163</v>
          </cell>
          <cell r="V1275">
            <v>49000</v>
          </cell>
          <cell r="W1275" t="str">
            <v>0</v>
          </cell>
          <cell r="X1275">
            <v>3000</v>
          </cell>
          <cell r="AB1275">
            <v>44832</v>
          </cell>
          <cell r="AC1275">
            <v>3852.20125786163</v>
          </cell>
          <cell r="AD1275">
            <v>49000</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业主自购</v>
          </cell>
          <cell r="T1276">
            <v>44824</v>
          </cell>
          <cell r="U1276">
            <v>3773.58490566038</v>
          </cell>
          <cell r="V1276">
            <v>48000</v>
          </cell>
          <cell r="W1276" t="str">
            <v>0</v>
          </cell>
          <cell r="X1276">
            <v>4000</v>
          </cell>
          <cell r="AB1276">
            <v>44847</v>
          </cell>
          <cell r="AC1276">
            <v>3773.58490566038</v>
          </cell>
          <cell r="AD1276">
            <v>48000</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v>
          </cell>
          <cell r="V1277">
            <v>50000</v>
          </cell>
          <cell r="W1277" t="str">
            <v>0</v>
          </cell>
          <cell r="X1277">
            <v>2000</v>
          </cell>
          <cell r="AB1277">
            <v>44834</v>
          </cell>
          <cell r="AC1277">
            <v>3930.81761006289</v>
          </cell>
          <cell r="AD1277">
            <v>50000</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v>
          </cell>
          <cell r="V1278">
            <v>49000</v>
          </cell>
          <cell r="W1278" t="str">
            <v>0</v>
          </cell>
          <cell r="X1278">
            <v>3000</v>
          </cell>
          <cell r="AB1278">
            <v>44845</v>
          </cell>
          <cell r="AC1278">
            <v>3852.20125786163</v>
          </cell>
          <cell r="AD1278">
            <v>49000</v>
          </cell>
        </row>
        <row r="1279">
          <cell r="C1279" t="str">
            <v>C-111</v>
          </cell>
          <cell r="D1279" t="str">
            <v>非人防</v>
          </cell>
          <cell r="E1279" t="str">
            <v>标准</v>
          </cell>
          <cell r="G1279" t="str">
            <v>C-111</v>
          </cell>
          <cell r="K1279">
            <v>12.72</v>
          </cell>
          <cell r="L1279">
            <v>12.72</v>
          </cell>
          <cell r="U1279">
            <v>0</v>
          </cell>
          <cell r="W1279" t="str">
            <v>0</v>
          </cell>
          <cell r="X1279">
            <v>52000</v>
          </cell>
          <cell r="AC1279">
            <v>0</v>
          </cell>
        </row>
        <row r="1280">
          <cell r="C1280" t="str">
            <v>C-112</v>
          </cell>
          <cell r="D1280" t="str">
            <v>非人防</v>
          </cell>
          <cell r="E1280" t="str">
            <v>标准</v>
          </cell>
          <cell r="G1280" t="str">
            <v>C-112</v>
          </cell>
          <cell r="K1280">
            <v>12.72</v>
          </cell>
          <cell r="L1280">
            <v>12.72</v>
          </cell>
          <cell r="U1280">
            <v>0</v>
          </cell>
          <cell r="W1280" t="str">
            <v>0</v>
          </cell>
          <cell r="X1280">
            <v>52000</v>
          </cell>
          <cell r="AC1280">
            <v>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4559.74842767296</v>
          </cell>
          <cell r="V1281">
            <v>58000</v>
          </cell>
          <cell r="W1281" t="str">
            <v>0</v>
          </cell>
          <cell r="X1281">
            <v>-6000</v>
          </cell>
          <cell r="AB1281">
            <v>44837</v>
          </cell>
          <cell r="AC1281">
            <v>4559.74842767296</v>
          </cell>
          <cell r="AD1281">
            <v>58000</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v>
          </cell>
          <cell r="V1282" t="str">
            <v>50000</v>
          </cell>
          <cell r="W1282" t="str">
            <v>0</v>
          </cell>
          <cell r="X1282">
            <v>5000</v>
          </cell>
          <cell r="AB1282">
            <v>45006</v>
          </cell>
          <cell r="AC1282">
            <v>3694.96855345912</v>
          </cell>
          <cell r="AD1282">
            <v>47000</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v>
          </cell>
          <cell r="V1283">
            <v>50000</v>
          </cell>
          <cell r="W1283" t="str">
            <v>0</v>
          </cell>
          <cell r="X1283">
            <v>2000</v>
          </cell>
          <cell r="AB1283">
            <v>44838</v>
          </cell>
          <cell r="AC1283">
            <v>3930.81761006289</v>
          </cell>
          <cell r="AD1283">
            <v>50000</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业主自购</v>
          </cell>
          <cell r="T1284">
            <v>44824</v>
          </cell>
          <cell r="U1284">
            <v>3930.81761006289</v>
          </cell>
          <cell r="V1284">
            <v>50000</v>
          </cell>
          <cell r="W1284" t="str">
            <v>0</v>
          </cell>
          <cell r="X1284">
            <v>2000</v>
          </cell>
          <cell r="AB1284">
            <v>44832</v>
          </cell>
          <cell r="AC1284">
            <v>3930.81761006289</v>
          </cell>
          <cell r="AD1284">
            <v>50000</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业主自购</v>
          </cell>
          <cell r="T1285">
            <v>44824</v>
          </cell>
          <cell r="U1285">
            <v>3930.81761006289</v>
          </cell>
          <cell r="V1285">
            <v>50000</v>
          </cell>
          <cell r="W1285" t="str">
            <v>0</v>
          </cell>
          <cell r="X1285">
            <v>2000</v>
          </cell>
          <cell r="AB1285">
            <v>44832</v>
          </cell>
          <cell r="AC1285">
            <v>3930.81761006289</v>
          </cell>
          <cell r="AD1285">
            <v>50000</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v>
          </cell>
          <cell r="V1286">
            <v>50000</v>
          </cell>
          <cell r="W1286" t="str">
            <v>0</v>
          </cell>
          <cell r="X1286">
            <v>2000</v>
          </cell>
          <cell r="AB1286">
            <v>44839</v>
          </cell>
          <cell r="AC1286">
            <v>3930.81761006289</v>
          </cell>
          <cell r="AD1286">
            <v>50000</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v>
          </cell>
          <cell r="V1287">
            <v>50000</v>
          </cell>
          <cell r="W1287" t="str">
            <v>0</v>
          </cell>
          <cell r="X1287">
            <v>2000</v>
          </cell>
          <cell r="AC1287">
            <v>3930.81761006289</v>
          </cell>
          <cell r="AD1287">
            <v>50000</v>
          </cell>
        </row>
        <row r="1288">
          <cell r="C1288" t="str">
            <v>C-120</v>
          </cell>
          <cell r="D1288" t="str">
            <v>非人防</v>
          </cell>
          <cell r="E1288" t="str">
            <v>标准</v>
          </cell>
          <cell r="G1288" t="str">
            <v>C-120</v>
          </cell>
          <cell r="K1288">
            <v>12.72</v>
          </cell>
          <cell r="L1288">
            <v>12.72</v>
          </cell>
          <cell r="U1288">
            <v>0</v>
          </cell>
          <cell r="W1288" t="str">
            <v>0</v>
          </cell>
          <cell r="X1288">
            <v>52000</v>
          </cell>
          <cell r="AC1288">
            <v>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v>
          </cell>
          <cell r="V1289">
            <v>50000</v>
          </cell>
          <cell r="W1289" t="str">
            <v>0</v>
          </cell>
          <cell r="X1289">
            <v>0</v>
          </cell>
          <cell r="AB1289">
            <v>44896</v>
          </cell>
          <cell r="AC1289">
            <v>3930.81761006289</v>
          </cell>
          <cell r="AD1289">
            <v>50000</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业主自购</v>
          </cell>
          <cell r="T1290">
            <v>44824</v>
          </cell>
          <cell r="U1290">
            <v>3930.81761006289</v>
          </cell>
          <cell r="V1290">
            <v>50000</v>
          </cell>
          <cell r="W1290" t="str">
            <v>0</v>
          </cell>
          <cell r="X1290">
            <v>0</v>
          </cell>
          <cell r="AB1290">
            <v>44857</v>
          </cell>
          <cell r="AC1290">
            <v>3930.81761006289</v>
          </cell>
          <cell r="AD1290">
            <v>50000</v>
          </cell>
        </row>
        <row r="1291">
          <cell r="C1291" t="str">
            <v>C-123</v>
          </cell>
          <cell r="D1291" t="str">
            <v>非人防</v>
          </cell>
          <cell r="E1291" t="str">
            <v>标准</v>
          </cell>
          <cell r="G1291" t="str">
            <v>C-123</v>
          </cell>
          <cell r="K1291">
            <v>12.72</v>
          </cell>
          <cell r="L1291">
            <v>12.72</v>
          </cell>
          <cell r="U1291">
            <v>0</v>
          </cell>
          <cell r="W1291" t="str">
            <v>0</v>
          </cell>
          <cell r="X1291">
            <v>52000</v>
          </cell>
          <cell r="AC1291">
            <v>0</v>
          </cell>
        </row>
        <row r="1292">
          <cell r="C1292" t="str">
            <v>C-124</v>
          </cell>
          <cell r="D1292" t="str">
            <v>非人防</v>
          </cell>
          <cell r="E1292" t="str">
            <v>标准</v>
          </cell>
          <cell r="G1292" t="str">
            <v>C-124</v>
          </cell>
          <cell r="K1292">
            <v>12.72</v>
          </cell>
          <cell r="L1292">
            <v>12.72</v>
          </cell>
          <cell r="U1292">
            <v>0</v>
          </cell>
          <cell r="W1292" t="str">
            <v>0</v>
          </cell>
          <cell r="X1292">
            <v>52000</v>
          </cell>
          <cell r="AC1292">
            <v>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v>
          </cell>
          <cell r="V1293">
            <v>49000</v>
          </cell>
          <cell r="W1293" t="str">
            <v>0</v>
          </cell>
          <cell r="X1293">
            <v>3000</v>
          </cell>
          <cell r="AB1293">
            <v>44845</v>
          </cell>
          <cell r="AC1293">
            <v>3852.20125786163</v>
          </cell>
          <cell r="AD1293">
            <v>49000</v>
          </cell>
        </row>
        <row r="1294">
          <cell r="C1294" t="str">
            <v>C-126</v>
          </cell>
          <cell r="D1294" t="str">
            <v>非人防</v>
          </cell>
          <cell r="E1294" t="str">
            <v>标准</v>
          </cell>
          <cell r="G1294" t="str">
            <v>C-126</v>
          </cell>
          <cell r="K1294">
            <v>12.72</v>
          </cell>
          <cell r="L1294">
            <v>12.72</v>
          </cell>
          <cell r="U1294">
            <v>0</v>
          </cell>
          <cell r="W1294" t="str">
            <v>0</v>
          </cell>
          <cell r="X1294">
            <v>52000</v>
          </cell>
          <cell r="AC1294">
            <v>0</v>
          </cell>
        </row>
        <row r="1295">
          <cell r="C1295" t="str">
            <v>C-127</v>
          </cell>
          <cell r="D1295" t="str">
            <v>非人防</v>
          </cell>
          <cell r="E1295" t="str">
            <v>标准</v>
          </cell>
          <cell r="G1295" t="str">
            <v>C-127</v>
          </cell>
          <cell r="K1295">
            <v>12.72</v>
          </cell>
          <cell r="L1295">
            <v>12.72</v>
          </cell>
          <cell r="U1295">
            <v>0</v>
          </cell>
          <cell r="W1295" t="str">
            <v>0</v>
          </cell>
          <cell r="X1295">
            <v>52000</v>
          </cell>
          <cell r="AC1295">
            <v>0</v>
          </cell>
        </row>
        <row r="1296">
          <cell r="C1296" t="str">
            <v>C-128</v>
          </cell>
          <cell r="D1296" t="str">
            <v>非人防</v>
          </cell>
          <cell r="E1296" t="str">
            <v>标准</v>
          </cell>
          <cell r="G1296" t="str">
            <v>C-128</v>
          </cell>
          <cell r="K1296">
            <v>12.72</v>
          </cell>
          <cell r="L1296">
            <v>12.72</v>
          </cell>
          <cell r="U1296">
            <v>0</v>
          </cell>
          <cell r="W1296" t="str">
            <v>0</v>
          </cell>
          <cell r="X1296">
            <v>52000</v>
          </cell>
          <cell r="AC1296">
            <v>0</v>
          </cell>
        </row>
        <row r="1297">
          <cell r="C1297" t="str">
            <v>C-129</v>
          </cell>
          <cell r="D1297" t="str">
            <v>非人防</v>
          </cell>
          <cell r="E1297" t="str">
            <v>标准</v>
          </cell>
          <cell r="G1297" t="str">
            <v>C-129</v>
          </cell>
          <cell r="K1297">
            <v>12.72</v>
          </cell>
          <cell r="L1297">
            <v>12.72</v>
          </cell>
          <cell r="U1297">
            <v>0</v>
          </cell>
          <cell r="W1297" t="str">
            <v>0</v>
          </cell>
          <cell r="X1297">
            <v>52000</v>
          </cell>
          <cell r="AC1297">
            <v>0</v>
          </cell>
        </row>
        <row r="1298">
          <cell r="C1298" t="str">
            <v>C-130</v>
          </cell>
          <cell r="D1298" t="str">
            <v>非人防</v>
          </cell>
          <cell r="E1298" t="str">
            <v>标准</v>
          </cell>
          <cell r="G1298" t="str">
            <v>C-130</v>
          </cell>
          <cell r="K1298">
            <v>12.72</v>
          </cell>
          <cell r="L1298">
            <v>12.72</v>
          </cell>
          <cell r="U1298">
            <v>0</v>
          </cell>
          <cell r="W1298" t="str">
            <v>0</v>
          </cell>
          <cell r="X1298">
            <v>52000</v>
          </cell>
          <cell r="AC1298">
            <v>0</v>
          </cell>
        </row>
        <row r="1299">
          <cell r="C1299" t="str">
            <v>C-131</v>
          </cell>
          <cell r="D1299" t="str">
            <v>非人防</v>
          </cell>
          <cell r="E1299" t="str">
            <v>标准</v>
          </cell>
          <cell r="G1299" t="str">
            <v>C-131</v>
          </cell>
          <cell r="K1299">
            <v>12.72</v>
          </cell>
          <cell r="L1299">
            <v>12.72</v>
          </cell>
          <cell r="U1299">
            <v>0</v>
          </cell>
          <cell r="W1299" t="str">
            <v>0</v>
          </cell>
          <cell r="X1299">
            <v>52000</v>
          </cell>
          <cell r="AC1299">
            <v>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v>
          </cell>
          <cell r="V1300">
            <v>49000</v>
          </cell>
          <cell r="W1300" t="str">
            <v>0</v>
          </cell>
          <cell r="X1300">
            <v>3000</v>
          </cell>
          <cell r="AB1300">
            <v>44832</v>
          </cell>
          <cell r="AC1300">
            <v>3852.20125786163</v>
          </cell>
          <cell r="AD1300">
            <v>49000</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v>
          </cell>
          <cell r="V1301">
            <v>49000</v>
          </cell>
          <cell r="W1301" t="str">
            <v>0</v>
          </cell>
          <cell r="X1301">
            <v>3000</v>
          </cell>
          <cell r="AB1301">
            <v>44832</v>
          </cell>
          <cell r="AC1301">
            <v>3852.20125786163</v>
          </cell>
          <cell r="AD1301">
            <v>49000</v>
          </cell>
        </row>
        <row r="1302">
          <cell r="C1302" t="str">
            <v>C-134</v>
          </cell>
          <cell r="D1302" t="str">
            <v>非人防</v>
          </cell>
          <cell r="E1302" t="str">
            <v>标准</v>
          </cell>
          <cell r="G1302" t="str">
            <v>C-134</v>
          </cell>
          <cell r="K1302">
            <v>12.72</v>
          </cell>
          <cell r="L1302">
            <v>12.72</v>
          </cell>
          <cell r="U1302">
            <v>0</v>
          </cell>
          <cell r="W1302" t="str">
            <v>0</v>
          </cell>
          <cell r="X1302">
            <v>52000</v>
          </cell>
          <cell r="AC1302">
            <v>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3773.58490566038</v>
          </cell>
          <cell r="V1303">
            <v>48000</v>
          </cell>
          <cell r="W1303" t="str">
            <v>0</v>
          </cell>
          <cell r="X1303">
            <v>4000</v>
          </cell>
          <cell r="AB1303">
            <v>44832</v>
          </cell>
          <cell r="AC1303">
            <v>3773.58490566038</v>
          </cell>
          <cell r="AD1303">
            <v>48000</v>
          </cell>
        </row>
        <row r="1304">
          <cell r="C1304" t="str">
            <v>C-136</v>
          </cell>
          <cell r="D1304" t="str">
            <v>非人防</v>
          </cell>
          <cell r="E1304" t="str">
            <v>标准</v>
          </cell>
          <cell r="G1304" t="str">
            <v>C-136</v>
          </cell>
          <cell r="K1304">
            <v>12.72</v>
          </cell>
          <cell r="L1304">
            <v>12.72</v>
          </cell>
          <cell r="U1304">
            <v>0</v>
          </cell>
          <cell r="W1304" t="str">
            <v>0</v>
          </cell>
          <cell r="X1304">
            <v>52000</v>
          </cell>
          <cell r="AC1304">
            <v>0</v>
          </cell>
        </row>
        <row r="1305">
          <cell r="C1305" t="str">
            <v>C-137</v>
          </cell>
          <cell r="D1305" t="str">
            <v>非人防</v>
          </cell>
          <cell r="E1305" t="str">
            <v>标准</v>
          </cell>
          <cell r="G1305" t="str">
            <v>C-137</v>
          </cell>
          <cell r="K1305">
            <v>12.72</v>
          </cell>
          <cell r="L1305">
            <v>12.72</v>
          </cell>
          <cell r="U1305">
            <v>0</v>
          </cell>
          <cell r="W1305" t="str">
            <v>0</v>
          </cell>
          <cell r="X1305">
            <v>52000</v>
          </cell>
          <cell r="AC1305">
            <v>0</v>
          </cell>
        </row>
        <row r="1306">
          <cell r="C1306" t="str">
            <v>C-138</v>
          </cell>
          <cell r="D1306" t="str">
            <v>非人防</v>
          </cell>
          <cell r="E1306" t="str">
            <v>标准</v>
          </cell>
          <cell r="G1306" t="str">
            <v>C-138</v>
          </cell>
          <cell r="K1306">
            <v>12.72</v>
          </cell>
          <cell r="L1306">
            <v>12.72</v>
          </cell>
          <cell r="U1306">
            <v>0</v>
          </cell>
          <cell r="W1306" t="str">
            <v>0</v>
          </cell>
          <cell r="X1306">
            <v>52000</v>
          </cell>
          <cell r="AC1306">
            <v>0</v>
          </cell>
        </row>
        <row r="1307">
          <cell r="C1307" t="str">
            <v>C-139</v>
          </cell>
          <cell r="D1307" t="str">
            <v>非人防</v>
          </cell>
          <cell r="E1307" t="str">
            <v>标准</v>
          </cell>
          <cell r="G1307" t="str">
            <v>C-139</v>
          </cell>
          <cell r="K1307">
            <v>12.72</v>
          </cell>
          <cell r="L1307">
            <v>12.72</v>
          </cell>
          <cell r="U1307">
            <v>0</v>
          </cell>
          <cell r="W1307" t="str">
            <v>0</v>
          </cell>
          <cell r="X1307">
            <v>52000</v>
          </cell>
          <cell r="AC1307">
            <v>0</v>
          </cell>
        </row>
        <row r="1308">
          <cell r="C1308" t="str">
            <v>C-140</v>
          </cell>
          <cell r="D1308" t="str">
            <v>非人防</v>
          </cell>
          <cell r="E1308" t="str">
            <v>标准</v>
          </cell>
          <cell r="G1308" t="str">
            <v>C-140</v>
          </cell>
          <cell r="K1308">
            <v>12.72</v>
          </cell>
          <cell r="L1308">
            <v>12.72</v>
          </cell>
          <cell r="U1308">
            <v>0</v>
          </cell>
          <cell r="W1308" t="str">
            <v>0</v>
          </cell>
          <cell r="X1308">
            <v>52000</v>
          </cell>
          <cell r="AC1308">
            <v>0</v>
          </cell>
        </row>
        <row r="1309">
          <cell r="C1309" t="str">
            <v>C-144</v>
          </cell>
          <cell r="D1309" t="str">
            <v>非人防</v>
          </cell>
          <cell r="E1309" t="str">
            <v>标准</v>
          </cell>
          <cell r="G1309" t="str">
            <v>C-144</v>
          </cell>
          <cell r="K1309">
            <v>12.72</v>
          </cell>
          <cell r="L1309">
            <v>12.72</v>
          </cell>
          <cell r="U1309">
            <v>0</v>
          </cell>
          <cell r="W1309" t="str">
            <v>0</v>
          </cell>
          <cell r="X1309">
            <v>52000</v>
          </cell>
          <cell r="AC1309">
            <v>0</v>
          </cell>
        </row>
        <row r="1310">
          <cell r="C1310" t="str">
            <v>W-02</v>
          </cell>
          <cell r="D1310" t="str">
            <v>非人防</v>
          </cell>
          <cell r="E1310" t="str">
            <v>标准</v>
          </cell>
          <cell r="G1310" t="str">
            <v>W-02</v>
          </cell>
          <cell r="K1310">
            <v>12.72</v>
          </cell>
          <cell r="L1310">
            <v>12.72</v>
          </cell>
          <cell r="U1310">
            <v>0</v>
          </cell>
          <cell r="W1310" t="str">
            <v>0</v>
          </cell>
          <cell r="X1310">
            <v>52000</v>
          </cell>
          <cell r="AC13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5号楼"/>
      <sheetName val="Sheet3"/>
    </sheetNames>
    <sheetDataSet>
      <sheetData sheetId="0">
        <row r="1">
          <cell r="A1" t="str">
            <v>公式带入房号</v>
          </cell>
          <cell r="B1" t="str">
            <v>序号</v>
          </cell>
          <cell r="C1" t="str">
            <v>楼号</v>
          </cell>
          <cell r="D1" t="str">
            <v>房号</v>
          </cell>
          <cell r="E1" t="str">
            <v>预测面积㎡
（建筑面积）</v>
          </cell>
          <cell r="F1" t="str">
            <v>预测面积㎡
（套内面积）</v>
          </cell>
          <cell r="G1" t="str">
            <v>6700元/均价</v>
          </cell>
          <cell r="H1" t="str">
            <v>6700元/底总价</v>
          </cell>
        </row>
        <row r="2">
          <cell r="A2" t="str">
            <v>5-1-301</v>
          </cell>
          <cell r="B2">
            <v>1</v>
          </cell>
          <cell r="C2" t="str">
            <v>5</v>
          </cell>
          <cell r="D2" t="str">
            <v>5号楼301</v>
          </cell>
          <cell r="E2">
            <v>99.6</v>
          </cell>
          <cell r="F2">
            <v>78.5</v>
          </cell>
          <cell r="G2">
            <v>6135.051546391754</v>
          </cell>
          <cell r="H2">
            <v>611051.1340206186</v>
          </cell>
        </row>
        <row r="3">
          <cell r="A3" t="str">
            <v>5-1-302</v>
          </cell>
          <cell r="B3">
            <v>2</v>
          </cell>
          <cell r="C3" t="str">
            <v>5</v>
          </cell>
          <cell r="D3" t="str">
            <v>5号楼302</v>
          </cell>
          <cell r="E3">
            <v>84.59</v>
          </cell>
          <cell r="F3">
            <v>66.67</v>
          </cell>
          <cell r="G3">
            <v>5877.319587628866</v>
          </cell>
          <cell r="H3">
            <v>497162.46391752583</v>
          </cell>
        </row>
        <row r="4">
          <cell r="A4" t="str">
            <v>5-1-303</v>
          </cell>
          <cell r="B4">
            <v>3</v>
          </cell>
          <cell r="C4" t="str">
            <v>5</v>
          </cell>
          <cell r="D4" t="str">
            <v>5号楼303</v>
          </cell>
          <cell r="E4">
            <v>84.59</v>
          </cell>
          <cell r="F4">
            <v>66.67</v>
          </cell>
          <cell r="G4">
            <v>5928.865979381444</v>
          </cell>
          <cell r="H4">
            <v>501522.7731958764</v>
          </cell>
        </row>
        <row r="5">
          <cell r="A5" t="str">
            <v>5-1-306</v>
          </cell>
          <cell r="B5">
            <v>4</v>
          </cell>
          <cell r="C5" t="str">
            <v>5</v>
          </cell>
          <cell r="D5" t="str">
            <v>5号楼306</v>
          </cell>
          <cell r="E5">
            <v>99.6</v>
          </cell>
          <cell r="F5">
            <v>78.5</v>
          </cell>
          <cell r="G5">
            <v>6186.59793814433</v>
          </cell>
          <cell r="H5">
            <v>616185.1546391753</v>
          </cell>
        </row>
        <row r="6">
          <cell r="A6" t="str">
            <v>5-1-401</v>
          </cell>
          <cell r="B6">
            <v>5</v>
          </cell>
          <cell r="C6" t="str">
            <v>5</v>
          </cell>
          <cell r="D6" t="str">
            <v>5号楼401</v>
          </cell>
          <cell r="E6">
            <v>99.6</v>
          </cell>
          <cell r="F6">
            <v>78.5</v>
          </cell>
          <cell r="G6">
            <v>6289.690721649486</v>
          </cell>
          <cell r="H6">
            <v>626453.1958762887</v>
          </cell>
        </row>
        <row r="7">
          <cell r="A7" t="str">
            <v>5-1-402</v>
          </cell>
          <cell r="B7">
            <v>6</v>
          </cell>
          <cell r="C7" t="str">
            <v>5</v>
          </cell>
          <cell r="D7" t="str">
            <v>5号楼402</v>
          </cell>
          <cell r="E7">
            <v>84.59</v>
          </cell>
          <cell r="F7">
            <v>66.67</v>
          </cell>
          <cell r="G7">
            <v>6031.958762886598</v>
          </cell>
          <cell r="H7">
            <v>510243.3917525774</v>
          </cell>
        </row>
        <row r="8">
          <cell r="A8" t="str">
            <v>5-1-403</v>
          </cell>
          <cell r="B8">
            <v>7</v>
          </cell>
          <cell r="C8" t="str">
            <v>5</v>
          </cell>
          <cell r="D8" t="str">
            <v>5号楼403</v>
          </cell>
          <cell r="E8">
            <v>84.59</v>
          </cell>
          <cell r="F8">
            <v>66.67</v>
          </cell>
          <cell r="G8">
            <v>6083.505154639176</v>
          </cell>
          <cell r="H8">
            <v>514603.70103092794</v>
          </cell>
        </row>
        <row r="9">
          <cell r="A9" t="str">
            <v>5-1-404</v>
          </cell>
          <cell r="B9">
            <v>8</v>
          </cell>
          <cell r="C9" t="str">
            <v>5</v>
          </cell>
          <cell r="D9" t="str">
            <v>5号楼404</v>
          </cell>
          <cell r="E9">
            <v>84.59</v>
          </cell>
          <cell r="F9">
            <v>66.67</v>
          </cell>
          <cell r="G9">
            <v>6083.505154639176</v>
          </cell>
          <cell r="H9">
            <v>514603.70103092794</v>
          </cell>
        </row>
        <row r="10">
          <cell r="A10" t="str">
            <v>5-1-405</v>
          </cell>
          <cell r="B10">
            <v>9</v>
          </cell>
          <cell r="C10" t="str">
            <v>5</v>
          </cell>
          <cell r="D10" t="str">
            <v>5号楼405</v>
          </cell>
          <cell r="E10">
            <v>84.59</v>
          </cell>
          <cell r="F10">
            <v>66.67</v>
          </cell>
          <cell r="G10">
            <v>6031.958762886598</v>
          </cell>
          <cell r="H10">
            <v>510243.3917525774</v>
          </cell>
        </row>
        <row r="11">
          <cell r="A11" t="str">
            <v>5-1-406</v>
          </cell>
          <cell r="B11">
            <v>10</v>
          </cell>
          <cell r="C11" t="str">
            <v>5</v>
          </cell>
          <cell r="D11" t="str">
            <v>5号楼406</v>
          </cell>
          <cell r="E11">
            <v>99.6</v>
          </cell>
          <cell r="F11">
            <v>78.5</v>
          </cell>
          <cell r="G11">
            <v>6341.237113402062</v>
          </cell>
          <cell r="H11">
            <v>631587.2164948453</v>
          </cell>
        </row>
        <row r="12">
          <cell r="A12" t="str">
            <v>5-1-501</v>
          </cell>
          <cell r="B12">
            <v>11</v>
          </cell>
          <cell r="C12" t="str">
            <v>5</v>
          </cell>
          <cell r="D12" t="str">
            <v>5号楼501</v>
          </cell>
          <cell r="E12">
            <v>99.6</v>
          </cell>
          <cell r="F12">
            <v>78.5</v>
          </cell>
          <cell r="G12">
            <v>6856.701030927836</v>
          </cell>
          <cell r="H12">
            <v>682927.4226804124</v>
          </cell>
        </row>
        <row r="13">
          <cell r="A13" t="str">
            <v>5-1-502</v>
          </cell>
          <cell r="B13">
            <v>12</v>
          </cell>
          <cell r="C13" t="str">
            <v>5</v>
          </cell>
          <cell r="D13" t="str">
            <v>5号楼502</v>
          </cell>
          <cell r="E13">
            <v>84.59</v>
          </cell>
          <cell r="F13">
            <v>66.67</v>
          </cell>
          <cell r="G13">
            <v>6598.969072164949</v>
          </cell>
          <cell r="H13">
            <v>558206.793814433</v>
          </cell>
        </row>
        <row r="14">
          <cell r="A14" t="str">
            <v>5-1-503</v>
          </cell>
          <cell r="B14">
            <v>13</v>
          </cell>
          <cell r="C14" t="str">
            <v>5</v>
          </cell>
          <cell r="D14" t="str">
            <v>5号楼503</v>
          </cell>
          <cell r="E14">
            <v>84.59</v>
          </cell>
          <cell r="F14">
            <v>66.67</v>
          </cell>
          <cell r="G14">
            <v>6650.515463917526</v>
          </cell>
          <cell r="H14">
            <v>562567.1030927836</v>
          </cell>
        </row>
        <row r="15">
          <cell r="A15" t="str">
            <v>5-1-504</v>
          </cell>
          <cell r="B15">
            <v>14</v>
          </cell>
          <cell r="C15" t="str">
            <v>5</v>
          </cell>
          <cell r="D15" t="str">
            <v>5号楼504</v>
          </cell>
          <cell r="E15">
            <v>84.59</v>
          </cell>
          <cell r="F15">
            <v>66.67</v>
          </cell>
          <cell r="G15">
            <v>6650.515463917526</v>
          </cell>
          <cell r="H15">
            <v>562567.1030927836</v>
          </cell>
        </row>
        <row r="16">
          <cell r="A16" t="str">
            <v>5-1-505</v>
          </cell>
          <cell r="B16">
            <v>15</v>
          </cell>
          <cell r="C16" t="str">
            <v>5</v>
          </cell>
          <cell r="D16" t="str">
            <v>5号楼505</v>
          </cell>
          <cell r="E16">
            <v>84.59</v>
          </cell>
          <cell r="F16">
            <v>66.67</v>
          </cell>
          <cell r="G16">
            <v>6598.969072164949</v>
          </cell>
          <cell r="H16">
            <v>558206.793814433</v>
          </cell>
        </row>
        <row r="17">
          <cell r="A17" t="str">
            <v>5-1-506</v>
          </cell>
          <cell r="B17">
            <v>16</v>
          </cell>
          <cell r="C17" t="str">
            <v>5</v>
          </cell>
          <cell r="D17" t="str">
            <v>5号楼506</v>
          </cell>
          <cell r="E17">
            <v>99.6</v>
          </cell>
          <cell r="F17">
            <v>78.5</v>
          </cell>
          <cell r="G17">
            <v>6908.247422680414</v>
          </cell>
          <cell r="H17">
            <v>688061.4432989692</v>
          </cell>
        </row>
        <row r="18">
          <cell r="A18" t="str">
            <v>5-1-601</v>
          </cell>
          <cell r="B18">
            <v>17</v>
          </cell>
          <cell r="C18" t="str">
            <v>5</v>
          </cell>
          <cell r="D18" t="str">
            <v>5号楼601</v>
          </cell>
          <cell r="E18">
            <v>99.6</v>
          </cell>
          <cell r="F18">
            <v>78.5</v>
          </cell>
          <cell r="G18">
            <v>6877.319587628866</v>
          </cell>
          <cell r="H18">
            <v>684981.030927835</v>
          </cell>
        </row>
        <row r="19">
          <cell r="A19" t="str">
            <v>5-1-602</v>
          </cell>
          <cell r="B19">
            <v>18</v>
          </cell>
          <cell r="C19" t="str">
            <v>5</v>
          </cell>
          <cell r="D19" t="str">
            <v>5号楼602</v>
          </cell>
          <cell r="E19">
            <v>84.59</v>
          </cell>
          <cell r="F19">
            <v>66.67</v>
          </cell>
          <cell r="G19">
            <v>6619.58762886598</v>
          </cell>
          <cell r="H19">
            <v>559950.9175257733</v>
          </cell>
        </row>
        <row r="20">
          <cell r="A20" t="str">
            <v>5-1-603</v>
          </cell>
          <cell r="B20">
            <v>19</v>
          </cell>
          <cell r="C20" t="str">
            <v>5</v>
          </cell>
          <cell r="D20" t="str">
            <v>5号楼603</v>
          </cell>
          <cell r="E20">
            <v>84.59</v>
          </cell>
          <cell r="F20">
            <v>66.67</v>
          </cell>
          <cell r="G20">
            <v>6671.134020618558</v>
          </cell>
          <cell r="H20">
            <v>564311.2268041238</v>
          </cell>
        </row>
        <row r="21">
          <cell r="A21" t="str">
            <v>5-1-604</v>
          </cell>
          <cell r="B21">
            <v>20</v>
          </cell>
          <cell r="C21" t="str">
            <v>5</v>
          </cell>
          <cell r="D21" t="str">
            <v>5号楼604</v>
          </cell>
          <cell r="E21">
            <v>84.59</v>
          </cell>
          <cell r="F21">
            <v>66.67</v>
          </cell>
          <cell r="G21">
            <v>6671.134020618558</v>
          </cell>
          <cell r="H21">
            <v>564311.2268041238</v>
          </cell>
        </row>
        <row r="22">
          <cell r="A22" t="str">
            <v>5-1-605</v>
          </cell>
          <cell r="B22">
            <v>21</v>
          </cell>
          <cell r="C22" t="str">
            <v>5</v>
          </cell>
          <cell r="D22" t="str">
            <v>5号楼605</v>
          </cell>
          <cell r="E22">
            <v>84.59</v>
          </cell>
          <cell r="F22">
            <v>66.67</v>
          </cell>
          <cell r="G22">
            <v>6619.58762886598</v>
          </cell>
          <cell r="H22">
            <v>559950.9175257733</v>
          </cell>
        </row>
        <row r="23">
          <cell r="A23" t="str">
            <v>5-1-606</v>
          </cell>
          <cell r="B23">
            <v>22</v>
          </cell>
          <cell r="C23" t="str">
            <v>5</v>
          </cell>
          <cell r="D23" t="str">
            <v>5号楼606</v>
          </cell>
          <cell r="E23">
            <v>99.6</v>
          </cell>
          <cell r="F23">
            <v>78.5</v>
          </cell>
          <cell r="G23">
            <v>6928.865979381444</v>
          </cell>
          <cell r="H23">
            <v>690115.0515463918</v>
          </cell>
        </row>
        <row r="24">
          <cell r="A24" t="str">
            <v>5-1-701</v>
          </cell>
          <cell r="B24">
            <v>23</v>
          </cell>
          <cell r="C24" t="str">
            <v>5</v>
          </cell>
          <cell r="D24" t="str">
            <v>5号楼701</v>
          </cell>
          <cell r="E24">
            <v>99.6</v>
          </cell>
          <cell r="F24">
            <v>78.5</v>
          </cell>
          <cell r="G24">
            <v>6897.938144329898</v>
          </cell>
          <cell r="H24">
            <v>687034.6391752578</v>
          </cell>
        </row>
        <row r="25">
          <cell r="A25" t="str">
            <v>5-1-702</v>
          </cell>
          <cell r="B25">
            <v>24</v>
          </cell>
          <cell r="C25" t="str">
            <v>5</v>
          </cell>
          <cell r="D25" t="str">
            <v>5号楼702</v>
          </cell>
          <cell r="E25">
            <v>84.59</v>
          </cell>
          <cell r="F25">
            <v>66.67</v>
          </cell>
          <cell r="G25">
            <v>6640.20618556701</v>
          </cell>
          <cell r="H25">
            <v>561695.0412371134</v>
          </cell>
        </row>
        <row r="26">
          <cell r="A26" t="str">
            <v>5-1-703</v>
          </cell>
          <cell r="B26">
            <v>25</v>
          </cell>
          <cell r="C26" t="str">
            <v>5</v>
          </cell>
          <cell r="D26" t="str">
            <v>5号楼703</v>
          </cell>
          <cell r="E26">
            <v>84.59</v>
          </cell>
          <cell r="F26">
            <v>66.67</v>
          </cell>
          <cell r="G26">
            <v>6691.7525773195875</v>
          </cell>
          <cell r="H26">
            <v>566055.350515464</v>
          </cell>
        </row>
        <row r="27">
          <cell r="A27" t="str">
            <v>5-1-704</v>
          </cell>
          <cell r="B27">
            <v>26</v>
          </cell>
          <cell r="C27" t="str">
            <v>5</v>
          </cell>
          <cell r="D27" t="str">
            <v>5号楼704</v>
          </cell>
          <cell r="E27">
            <v>84.59</v>
          </cell>
          <cell r="F27">
            <v>66.67</v>
          </cell>
          <cell r="G27">
            <v>6691.7525773195875</v>
          </cell>
          <cell r="H27">
            <v>566055.350515464</v>
          </cell>
        </row>
        <row r="28">
          <cell r="A28" t="str">
            <v>5-1-705</v>
          </cell>
          <cell r="B28">
            <v>27</v>
          </cell>
          <cell r="C28" t="str">
            <v>5</v>
          </cell>
          <cell r="D28" t="str">
            <v>5号楼705</v>
          </cell>
          <cell r="E28">
            <v>84.59</v>
          </cell>
          <cell r="F28">
            <v>66.67</v>
          </cell>
          <cell r="G28">
            <v>6640.20618556701</v>
          </cell>
          <cell r="H28">
            <v>561695.0412371134</v>
          </cell>
        </row>
        <row r="29">
          <cell r="A29" t="str">
            <v>5-1-706</v>
          </cell>
          <cell r="B29">
            <v>28</v>
          </cell>
          <cell r="C29" t="str">
            <v>5</v>
          </cell>
          <cell r="D29" t="str">
            <v>5号楼706</v>
          </cell>
          <cell r="E29">
            <v>99.6</v>
          </cell>
          <cell r="F29">
            <v>78.5</v>
          </cell>
          <cell r="G29">
            <v>6949.484536082475</v>
          </cell>
          <cell r="H29">
            <v>692168.6597938144</v>
          </cell>
        </row>
        <row r="30">
          <cell r="A30" t="str">
            <v>5-1-801</v>
          </cell>
          <cell r="B30">
            <v>29</v>
          </cell>
          <cell r="C30" t="str">
            <v>5</v>
          </cell>
          <cell r="D30" t="str">
            <v>5号楼801</v>
          </cell>
          <cell r="E30">
            <v>99.6</v>
          </cell>
          <cell r="F30">
            <v>78.5</v>
          </cell>
          <cell r="G30">
            <v>6918.556701030929</v>
          </cell>
          <cell r="H30">
            <v>689088.2474226805</v>
          </cell>
        </row>
        <row r="31">
          <cell r="A31" t="str">
            <v>5-1-802</v>
          </cell>
          <cell r="B31">
            <v>30</v>
          </cell>
          <cell r="C31" t="str">
            <v>5</v>
          </cell>
          <cell r="D31" t="str">
            <v>5号楼802</v>
          </cell>
          <cell r="E31">
            <v>84.59</v>
          </cell>
          <cell r="F31">
            <v>66.67</v>
          </cell>
          <cell r="G31">
            <v>6660.8247422680415</v>
          </cell>
          <cell r="H31">
            <v>563439.1649484537</v>
          </cell>
        </row>
        <row r="32">
          <cell r="A32" t="str">
            <v>5-1-803</v>
          </cell>
          <cell r="B32">
            <v>31</v>
          </cell>
          <cell r="C32" t="str">
            <v>5</v>
          </cell>
          <cell r="D32" t="str">
            <v>5号楼803</v>
          </cell>
          <cell r="E32">
            <v>84.59</v>
          </cell>
          <cell r="F32">
            <v>66.67</v>
          </cell>
          <cell r="G32">
            <v>6712.371134020619</v>
          </cell>
          <cell r="H32">
            <v>567799.4742268042</v>
          </cell>
        </row>
        <row r="33">
          <cell r="A33" t="str">
            <v>5-1-804</v>
          </cell>
          <cell r="B33">
            <v>32</v>
          </cell>
          <cell r="C33" t="str">
            <v>5</v>
          </cell>
          <cell r="D33" t="str">
            <v>5号楼804</v>
          </cell>
          <cell r="E33">
            <v>84.59</v>
          </cell>
          <cell r="F33">
            <v>66.67</v>
          </cell>
          <cell r="G33">
            <v>6712.371134020619</v>
          </cell>
          <cell r="H33">
            <v>567799.4742268042</v>
          </cell>
        </row>
        <row r="34">
          <cell r="A34" t="str">
            <v>5-1-805</v>
          </cell>
          <cell r="B34">
            <v>33</v>
          </cell>
          <cell r="C34" t="str">
            <v>5</v>
          </cell>
          <cell r="D34" t="str">
            <v>5号楼805</v>
          </cell>
          <cell r="E34">
            <v>84.59</v>
          </cell>
          <cell r="F34">
            <v>66.67</v>
          </cell>
          <cell r="G34">
            <v>6660.8247422680415</v>
          </cell>
          <cell r="H34">
            <v>563439.1649484537</v>
          </cell>
        </row>
        <row r="35">
          <cell r="A35" t="str">
            <v>5-1-806</v>
          </cell>
          <cell r="B35">
            <v>34</v>
          </cell>
          <cell r="C35" t="str">
            <v>5</v>
          </cell>
          <cell r="D35" t="str">
            <v>5号楼806</v>
          </cell>
          <cell r="E35">
            <v>99.6</v>
          </cell>
          <cell r="F35">
            <v>78.5</v>
          </cell>
          <cell r="G35">
            <v>6970.103092783505</v>
          </cell>
          <cell r="H35">
            <v>694222.2680412371</v>
          </cell>
        </row>
        <row r="36">
          <cell r="A36" t="str">
            <v>5-1-901</v>
          </cell>
          <cell r="B36">
            <v>35</v>
          </cell>
          <cell r="C36" t="str">
            <v>5</v>
          </cell>
          <cell r="D36" t="str">
            <v>5号楼901</v>
          </cell>
          <cell r="E36">
            <v>99.6</v>
          </cell>
          <cell r="F36">
            <v>78.5</v>
          </cell>
          <cell r="G36">
            <v>6939.175257731959</v>
          </cell>
          <cell r="H36">
            <v>691141.8556701031</v>
          </cell>
        </row>
        <row r="37">
          <cell r="A37" t="str">
            <v>5-1-902</v>
          </cell>
          <cell r="B37">
            <v>36</v>
          </cell>
          <cell r="C37" t="str">
            <v>5</v>
          </cell>
          <cell r="D37" t="str">
            <v>5号楼902</v>
          </cell>
          <cell r="E37">
            <v>84.59</v>
          </cell>
          <cell r="F37">
            <v>66.67</v>
          </cell>
          <cell r="G37">
            <v>6681.443298969073</v>
          </cell>
          <cell r="H37">
            <v>565183.2886597939</v>
          </cell>
        </row>
        <row r="38">
          <cell r="A38" t="str">
            <v>5-1-903</v>
          </cell>
          <cell r="B38">
            <v>37</v>
          </cell>
          <cell r="C38" t="str">
            <v>5</v>
          </cell>
          <cell r="D38" t="str">
            <v>5号楼903</v>
          </cell>
          <cell r="E38">
            <v>84.59</v>
          </cell>
          <cell r="F38">
            <v>66.67</v>
          </cell>
          <cell r="G38">
            <v>6732.98969072165</v>
          </cell>
          <cell r="H38">
            <v>569543.5979381443</v>
          </cell>
        </row>
        <row r="39">
          <cell r="A39" t="str">
            <v>5-1-904</v>
          </cell>
          <cell r="B39">
            <v>38</v>
          </cell>
          <cell r="C39" t="str">
            <v>5</v>
          </cell>
          <cell r="D39" t="str">
            <v>5号楼904</v>
          </cell>
          <cell r="E39">
            <v>84.59</v>
          </cell>
          <cell r="F39">
            <v>66.67</v>
          </cell>
          <cell r="G39">
            <v>6732.98969072165</v>
          </cell>
          <cell r="H39">
            <v>569543.5979381443</v>
          </cell>
        </row>
        <row r="40">
          <cell r="A40" t="str">
            <v>5-1-905</v>
          </cell>
          <cell r="B40">
            <v>39</v>
          </cell>
          <cell r="C40" t="str">
            <v>5</v>
          </cell>
          <cell r="D40" t="str">
            <v>5号楼905</v>
          </cell>
          <cell r="E40">
            <v>84.59</v>
          </cell>
          <cell r="F40">
            <v>66.67</v>
          </cell>
          <cell r="G40">
            <v>6681.443298969073</v>
          </cell>
          <cell r="H40">
            <v>565183.2886597939</v>
          </cell>
        </row>
        <row r="41">
          <cell r="A41" t="str">
            <v>5-1-906</v>
          </cell>
          <cell r="B41">
            <v>40</v>
          </cell>
          <cell r="C41" t="str">
            <v>5</v>
          </cell>
          <cell r="D41" t="str">
            <v>5号楼906</v>
          </cell>
          <cell r="E41">
            <v>99.6</v>
          </cell>
          <cell r="F41">
            <v>78.5</v>
          </cell>
          <cell r="G41">
            <v>6990.721649484537</v>
          </cell>
          <cell r="H41">
            <v>696275.8762886599</v>
          </cell>
        </row>
        <row r="42">
          <cell r="A42" t="str">
            <v>5-1-1001</v>
          </cell>
          <cell r="B42">
            <v>41</v>
          </cell>
          <cell r="C42" t="str">
            <v>5</v>
          </cell>
          <cell r="D42" t="str">
            <v>5号楼1001</v>
          </cell>
          <cell r="E42">
            <v>99.6</v>
          </cell>
          <cell r="F42">
            <v>78.5</v>
          </cell>
          <cell r="G42">
            <v>6959.793814432989</v>
          </cell>
          <cell r="H42">
            <v>693195.4639175257</v>
          </cell>
        </row>
        <row r="43">
          <cell r="A43" t="str">
            <v>5-1-1002</v>
          </cell>
          <cell r="B43">
            <v>42</v>
          </cell>
          <cell r="C43" t="str">
            <v>5</v>
          </cell>
          <cell r="D43" t="str">
            <v>5号楼1002</v>
          </cell>
          <cell r="E43">
            <v>84.59</v>
          </cell>
          <cell r="F43">
            <v>66.67</v>
          </cell>
          <cell r="G43">
            <v>6702.061855670105</v>
          </cell>
          <cell r="H43">
            <v>566927.4123711342</v>
          </cell>
        </row>
        <row r="44">
          <cell r="A44" t="str">
            <v>5-1-1003</v>
          </cell>
          <cell r="B44">
            <v>43</v>
          </cell>
          <cell r="C44" t="str">
            <v>5</v>
          </cell>
          <cell r="D44" t="str">
            <v>5号楼1003</v>
          </cell>
          <cell r="E44">
            <v>84.59</v>
          </cell>
          <cell r="F44">
            <v>66.67</v>
          </cell>
          <cell r="G44">
            <v>6753.6082474226805</v>
          </cell>
          <cell r="H44">
            <v>571287.7216494846</v>
          </cell>
        </row>
        <row r="45">
          <cell r="A45" t="str">
            <v>5-1-1004</v>
          </cell>
          <cell r="B45">
            <v>44</v>
          </cell>
          <cell r="C45" t="str">
            <v>5</v>
          </cell>
          <cell r="D45" t="str">
            <v>5号楼1004</v>
          </cell>
          <cell r="E45">
            <v>84.59</v>
          </cell>
          <cell r="F45">
            <v>66.67</v>
          </cell>
          <cell r="G45">
            <v>6753.6082474226805</v>
          </cell>
          <cell r="H45">
            <v>571287.7216494846</v>
          </cell>
        </row>
        <row r="46">
          <cell r="A46" t="str">
            <v>5-1-1005</v>
          </cell>
          <cell r="B46">
            <v>45</v>
          </cell>
          <cell r="C46" t="str">
            <v>5</v>
          </cell>
          <cell r="D46" t="str">
            <v>5号楼1005</v>
          </cell>
          <cell r="E46">
            <v>84.59</v>
          </cell>
          <cell r="F46">
            <v>66.67</v>
          </cell>
          <cell r="G46">
            <v>6702.061855670105</v>
          </cell>
          <cell r="H46">
            <v>566927.4123711342</v>
          </cell>
        </row>
        <row r="47">
          <cell r="A47" t="str">
            <v>5-1-1006</v>
          </cell>
          <cell r="B47">
            <v>46</v>
          </cell>
          <cell r="C47" t="str">
            <v>5</v>
          </cell>
          <cell r="D47" t="str">
            <v>5号楼1006</v>
          </cell>
          <cell r="E47">
            <v>99.6</v>
          </cell>
          <cell r="F47">
            <v>78.5</v>
          </cell>
          <cell r="G47">
            <v>7011.340206185568</v>
          </cell>
          <cell r="H47">
            <v>698329.4845360825</v>
          </cell>
        </row>
        <row r="48">
          <cell r="A48" t="str">
            <v>5-1-1101</v>
          </cell>
          <cell r="B48">
            <v>47</v>
          </cell>
          <cell r="C48" t="str">
            <v>5</v>
          </cell>
          <cell r="D48" t="str">
            <v>5号楼1101</v>
          </cell>
          <cell r="E48">
            <v>99.6</v>
          </cell>
          <cell r="F48">
            <v>78.5</v>
          </cell>
          <cell r="G48">
            <v>6980.412371134023</v>
          </cell>
          <cell r="H48">
            <v>695249.0721649486</v>
          </cell>
        </row>
        <row r="49">
          <cell r="A49" t="str">
            <v>5-1-1102</v>
          </cell>
          <cell r="B49">
            <v>48</v>
          </cell>
          <cell r="C49" t="str">
            <v>5</v>
          </cell>
          <cell r="D49" t="str">
            <v>5号楼1102</v>
          </cell>
          <cell r="E49">
            <v>84.59</v>
          </cell>
          <cell r="F49">
            <v>66.67</v>
          </cell>
          <cell r="G49">
            <v>6722.6804123711345</v>
          </cell>
          <cell r="H49">
            <v>568671.5360824743</v>
          </cell>
        </row>
        <row r="50">
          <cell r="A50" t="str">
            <v>5-1-1103</v>
          </cell>
          <cell r="B50">
            <v>49</v>
          </cell>
          <cell r="C50" t="str">
            <v>5</v>
          </cell>
          <cell r="D50" t="str">
            <v>5号楼1103</v>
          </cell>
          <cell r="E50">
            <v>84.59</v>
          </cell>
          <cell r="F50">
            <v>66.67</v>
          </cell>
          <cell r="G50">
            <v>6774.226804123712</v>
          </cell>
          <cell r="H50">
            <v>573031.8453608248</v>
          </cell>
        </row>
        <row r="51">
          <cell r="A51" t="str">
            <v>5-1-1104</v>
          </cell>
          <cell r="B51">
            <v>50</v>
          </cell>
          <cell r="C51" t="str">
            <v>5</v>
          </cell>
          <cell r="D51" t="str">
            <v>5号楼1104</v>
          </cell>
          <cell r="E51">
            <v>84.59</v>
          </cell>
          <cell r="F51">
            <v>66.67</v>
          </cell>
          <cell r="G51">
            <v>6774.226804123712</v>
          </cell>
          <cell r="H51">
            <v>573031.8453608248</v>
          </cell>
        </row>
        <row r="52">
          <cell r="A52" t="str">
            <v>5-1-1105</v>
          </cell>
          <cell r="B52">
            <v>51</v>
          </cell>
          <cell r="C52" t="str">
            <v>5</v>
          </cell>
          <cell r="D52" t="str">
            <v>5号楼1105</v>
          </cell>
          <cell r="E52">
            <v>84.59</v>
          </cell>
          <cell r="F52">
            <v>66.67</v>
          </cell>
          <cell r="G52">
            <v>6722.6804123711345</v>
          </cell>
          <cell r="H52">
            <v>568671.5360824743</v>
          </cell>
        </row>
        <row r="53">
          <cell r="A53" t="str">
            <v>5-1-1106</v>
          </cell>
          <cell r="B53">
            <v>52</v>
          </cell>
          <cell r="C53" t="str">
            <v>5</v>
          </cell>
          <cell r="D53" t="str">
            <v>5号楼1106</v>
          </cell>
          <cell r="E53">
            <v>99.6</v>
          </cell>
          <cell r="F53">
            <v>78.5</v>
          </cell>
          <cell r="G53">
            <v>7031.958762886599</v>
          </cell>
          <cell r="H53">
            <v>700383.0927835052</v>
          </cell>
        </row>
        <row r="54">
          <cell r="A54" t="str">
            <v>5-1-1201</v>
          </cell>
          <cell r="B54">
            <v>53</v>
          </cell>
          <cell r="C54" t="str">
            <v>5</v>
          </cell>
          <cell r="D54" t="str">
            <v>5号楼1201</v>
          </cell>
          <cell r="E54">
            <v>99.6</v>
          </cell>
          <cell r="F54">
            <v>78.5</v>
          </cell>
          <cell r="G54">
            <v>7011.340206185568</v>
          </cell>
          <cell r="H54">
            <v>698329.4845360825</v>
          </cell>
        </row>
        <row r="55">
          <cell r="A55" t="str">
            <v>5-1-1202</v>
          </cell>
          <cell r="B55">
            <v>54</v>
          </cell>
          <cell r="C55" t="str">
            <v>5</v>
          </cell>
          <cell r="D55" t="str">
            <v>5号楼1202</v>
          </cell>
          <cell r="E55">
            <v>84.59</v>
          </cell>
          <cell r="F55">
            <v>66.67</v>
          </cell>
          <cell r="G55">
            <v>6753.6082474226805</v>
          </cell>
          <cell r="H55">
            <v>571287.7216494846</v>
          </cell>
        </row>
        <row r="56">
          <cell r="A56" t="str">
            <v>5-1-1203</v>
          </cell>
          <cell r="B56">
            <v>55</v>
          </cell>
          <cell r="C56" t="str">
            <v>5</v>
          </cell>
          <cell r="D56" t="str">
            <v>5号楼1203</v>
          </cell>
          <cell r="E56">
            <v>84.59</v>
          </cell>
          <cell r="F56">
            <v>66.67</v>
          </cell>
          <cell r="G56">
            <v>6805.154639175259</v>
          </cell>
          <cell r="H56">
            <v>575648.0309278351</v>
          </cell>
        </row>
        <row r="57">
          <cell r="A57" t="str">
            <v>5-1-1204</v>
          </cell>
          <cell r="B57">
            <v>56</v>
          </cell>
          <cell r="C57" t="str">
            <v>5</v>
          </cell>
          <cell r="D57" t="str">
            <v>5号楼1204</v>
          </cell>
          <cell r="E57">
            <v>84.59</v>
          </cell>
          <cell r="F57">
            <v>66.67</v>
          </cell>
          <cell r="G57">
            <v>6805.154639175259</v>
          </cell>
          <cell r="H57">
            <v>575648.0309278351</v>
          </cell>
        </row>
        <row r="58">
          <cell r="A58" t="str">
            <v>5-1-1205</v>
          </cell>
          <cell r="B58">
            <v>57</v>
          </cell>
          <cell r="C58" t="str">
            <v>5</v>
          </cell>
          <cell r="D58" t="str">
            <v>5号楼1205</v>
          </cell>
          <cell r="E58">
            <v>84.59</v>
          </cell>
          <cell r="F58">
            <v>66.67</v>
          </cell>
          <cell r="G58">
            <v>6753.6082474226805</v>
          </cell>
          <cell r="H58">
            <v>571287.7216494846</v>
          </cell>
        </row>
        <row r="59">
          <cell r="A59" t="str">
            <v>5-1-1206</v>
          </cell>
          <cell r="B59">
            <v>58</v>
          </cell>
          <cell r="C59" t="str">
            <v>5</v>
          </cell>
          <cell r="D59" t="str">
            <v>5号楼1206</v>
          </cell>
          <cell r="E59">
            <v>99.6</v>
          </cell>
          <cell r="F59">
            <v>78.5</v>
          </cell>
          <cell r="G59">
            <v>7062.886597938145</v>
          </cell>
          <cell r="H59">
            <v>703463.5051546392</v>
          </cell>
        </row>
        <row r="60">
          <cell r="A60" t="str">
            <v>5-1-1302</v>
          </cell>
          <cell r="B60">
            <v>59</v>
          </cell>
          <cell r="C60" t="str">
            <v>5</v>
          </cell>
          <cell r="D60" t="str">
            <v>5号楼1302</v>
          </cell>
          <cell r="E60">
            <v>84.59</v>
          </cell>
          <cell r="F60">
            <v>66.67</v>
          </cell>
          <cell r="G60">
            <v>6784.536082474227</v>
          </cell>
          <cell r="H60">
            <v>573903.9072164949</v>
          </cell>
        </row>
        <row r="61">
          <cell r="A61" t="str">
            <v>5-1-1303</v>
          </cell>
          <cell r="B61">
            <v>60</v>
          </cell>
          <cell r="C61" t="str">
            <v>5</v>
          </cell>
          <cell r="D61" t="str">
            <v>5号楼1303</v>
          </cell>
          <cell r="E61">
            <v>84.59</v>
          </cell>
          <cell r="F61">
            <v>66.67</v>
          </cell>
          <cell r="G61">
            <v>6836.082474226805</v>
          </cell>
          <cell r="H61">
            <v>578264.2164948455</v>
          </cell>
        </row>
        <row r="62">
          <cell r="A62" t="str">
            <v>5-1-1304</v>
          </cell>
          <cell r="B62">
            <v>61</v>
          </cell>
          <cell r="C62" t="str">
            <v>5</v>
          </cell>
          <cell r="D62" t="str">
            <v>5号楼1304</v>
          </cell>
          <cell r="E62">
            <v>84.59</v>
          </cell>
          <cell r="F62">
            <v>66.67</v>
          </cell>
          <cell r="G62">
            <v>6836.082474226805</v>
          </cell>
          <cell r="H62">
            <v>578264.2164948455</v>
          </cell>
        </row>
        <row r="63">
          <cell r="A63" t="str">
            <v>5-1-1305</v>
          </cell>
          <cell r="B63">
            <v>62</v>
          </cell>
          <cell r="C63" t="str">
            <v>5</v>
          </cell>
          <cell r="D63" t="str">
            <v>5号楼1305</v>
          </cell>
          <cell r="E63">
            <v>84.59</v>
          </cell>
          <cell r="F63">
            <v>66.67</v>
          </cell>
          <cell r="G63">
            <v>6784.536082474227</v>
          </cell>
          <cell r="H63">
            <v>573903.9072164949</v>
          </cell>
        </row>
        <row r="64">
          <cell r="A64" t="str">
            <v>5-1-1306</v>
          </cell>
          <cell r="B64">
            <v>63</v>
          </cell>
          <cell r="C64" t="str">
            <v>5</v>
          </cell>
          <cell r="D64" t="str">
            <v>5号楼1306</v>
          </cell>
          <cell r="E64">
            <v>99.6</v>
          </cell>
          <cell r="F64">
            <v>78.5</v>
          </cell>
          <cell r="G64">
            <v>7093.81443298969</v>
          </cell>
          <cell r="H64">
            <v>706543.9175257732</v>
          </cell>
        </row>
        <row r="65">
          <cell r="A65" t="str">
            <v>5-1-1401</v>
          </cell>
          <cell r="B65">
            <v>64</v>
          </cell>
          <cell r="C65" t="str">
            <v>5</v>
          </cell>
          <cell r="D65" t="str">
            <v>5号楼1401</v>
          </cell>
          <cell r="E65">
            <v>99.6</v>
          </cell>
          <cell r="F65">
            <v>78.5</v>
          </cell>
          <cell r="G65">
            <v>6620</v>
          </cell>
          <cell r="H65">
            <v>659352</v>
          </cell>
        </row>
        <row r="66">
          <cell r="A66" t="str">
            <v>5-1-1402</v>
          </cell>
          <cell r="B66">
            <v>65</v>
          </cell>
          <cell r="C66" t="str">
            <v>5</v>
          </cell>
          <cell r="D66" t="str">
            <v>5号楼1402</v>
          </cell>
          <cell r="E66">
            <v>84.59</v>
          </cell>
          <cell r="F66">
            <v>66.67</v>
          </cell>
          <cell r="G66">
            <v>6400</v>
          </cell>
          <cell r="H66">
            <v>541376</v>
          </cell>
        </row>
        <row r="67">
          <cell r="A67" t="str">
            <v>5-1-1403</v>
          </cell>
          <cell r="B67">
            <v>66</v>
          </cell>
          <cell r="C67" t="str">
            <v>5</v>
          </cell>
          <cell r="D67" t="str">
            <v>5号楼1403</v>
          </cell>
          <cell r="E67">
            <v>84.59</v>
          </cell>
          <cell r="F67">
            <v>66.67</v>
          </cell>
          <cell r="G67">
            <v>6792</v>
          </cell>
          <cell r="H67">
            <v>574535.28</v>
          </cell>
        </row>
        <row r="68">
          <cell r="A68" t="str">
            <v>5-1-1404</v>
          </cell>
          <cell r="B68">
            <v>67</v>
          </cell>
          <cell r="C68" t="str">
            <v>5</v>
          </cell>
          <cell r="D68" t="str">
            <v>5号楼1404</v>
          </cell>
          <cell r="E68">
            <v>84.59</v>
          </cell>
          <cell r="F68">
            <v>66.67</v>
          </cell>
          <cell r="G68">
            <v>6675</v>
          </cell>
          <cell r="H68">
            <v>564638.25</v>
          </cell>
        </row>
        <row r="69">
          <cell r="A69" t="str">
            <v>5-1-1405</v>
          </cell>
          <cell r="B69">
            <v>68</v>
          </cell>
          <cell r="C69" t="str">
            <v>5</v>
          </cell>
          <cell r="D69" t="str">
            <v>5号楼1405</v>
          </cell>
          <cell r="E69">
            <v>84.59</v>
          </cell>
          <cell r="F69">
            <v>66.67</v>
          </cell>
          <cell r="G69">
            <v>6500</v>
          </cell>
          <cell r="H69">
            <v>549835</v>
          </cell>
        </row>
        <row r="70">
          <cell r="A70" t="str">
            <v>5-1-1406</v>
          </cell>
          <cell r="B70">
            <v>69</v>
          </cell>
          <cell r="C70" t="str">
            <v>5</v>
          </cell>
          <cell r="D70" t="str">
            <v>5号楼1406</v>
          </cell>
          <cell r="E70">
            <v>99.6</v>
          </cell>
          <cell r="F70">
            <v>78.5</v>
          </cell>
          <cell r="G70">
            <v>6777</v>
          </cell>
          <cell r="H70">
            <v>674989.2</v>
          </cell>
        </row>
        <row r="71">
          <cell r="A71" t="str">
            <v>5-1-1501</v>
          </cell>
          <cell r="B71">
            <v>70</v>
          </cell>
          <cell r="C71" t="str">
            <v>5</v>
          </cell>
          <cell r="D71" t="str">
            <v>5号楼1501</v>
          </cell>
          <cell r="E71">
            <v>99.6</v>
          </cell>
          <cell r="F71">
            <v>78.5</v>
          </cell>
          <cell r="G71">
            <v>7042.268041237114</v>
          </cell>
          <cell r="H71">
            <v>701409.8969072165</v>
          </cell>
        </row>
        <row r="72">
          <cell r="A72" t="str">
            <v>5-1-1502</v>
          </cell>
          <cell r="B72">
            <v>71</v>
          </cell>
          <cell r="C72" t="str">
            <v>5</v>
          </cell>
          <cell r="D72" t="str">
            <v>5号楼1502</v>
          </cell>
          <cell r="E72">
            <v>84.59</v>
          </cell>
          <cell r="F72">
            <v>66.67</v>
          </cell>
          <cell r="G72">
            <v>6784.536082474227</v>
          </cell>
          <cell r="H72">
            <v>573903.9072164949</v>
          </cell>
        </row>
        <row r="73">
          <cell r="A73" t="str">
            <v>5-1-1503</v>
          </cell>
          <cell r="B73">
            <v>72</v>
          </cell>
          <cell r="C73" t="str">
            <v>5</v>
          </cell>
          <cell r="D73" t="str">
            <v>5号楼1503</v>
          </cell>
          <cell r="E73">
            <v>84.59</v>
          </cell>
          <cell r="F73">
            <v>66.67</v>
          </cell>
          <cell r="G73">
            <v>6836.082474226805</v>
          </cell>
          <cell r="H73">
            <v>578264.2164948455</v>
          </cell>
        </row>
        <row r="74">
          <cell r="A74" t="str">
            <v>5-1-1504</v>
          </cell>
          <cell r="B74">
            <v>73</v>
          </cell>
          <cell r="C74" t="str">
            <v>5</v>
          </cell>
          <cell r="D74" t="str">
            <v>5号楼1504</v>
          </cell>
          <cell r="E74">
            <v>84.59</v>
          </cell>
          <cell r="F74">
            <v>66.67</v>
          </cell>
          <cell r="G74">
            <v>6836.082474226805</v>
          </cell>
          <cell r="H74">
            <v>578264.2164948455</v>
          </cell>
        </row>
        <row r="75">
          <cell r="A75" t="str">
            <v>5-1-1505</v>
          </cell>
          <cell r="B75">
            <v>74</v>
          </cell>
          <cell r="C75" t="str">
            <v>5</v>
          </cell>
          <cell r="D75" t="str">
            <v>5号楼1505</v>
          </cell>
          <cell r="E75">
            <v>84.59</v>
          </cell>
          <cell r="F75">
            <v>66.67</v>
          </cell>
          <cell r="G75">
            <v>6784.536082474227</v>
          </cell>
          <cell r="H75">
            <v>573903.9072164949</v>
          </cell>
        </row>
        <row r="76">
          <cell r="A76" t="str">
            <v>5-1-1506</v>
          </cell>
          <cell r="B76">
            <v>75</v>
          </cell>
          <cell r="C76" t="str">
            <v>5</v>
          </cell>
          <cell r="D76" t="str">
            <v>5号楼1506</v>
          </cell>
          <cell r="E76">
            <v>99.6</v>
          </cell>
          <cell r="F76">
            <v>78.5</v>
          </cell>
          <cell r="G76">
            <v>7093.81443298969</v>
          </cell>
          <cell r="H76">
            <v>706543.9175257732</v>
          </cell>
        </row>
        <row r="77">
          <cell r="A77" t="str">
            <v>5-1-1601</v>
          </cell>
          <cell r="B77">
            <v>76</v>
          </cell>
          <cell r="C77" t="str">
            <v>5</v>
          </cell>
          <cell r="D77" t="str">
            <v>5号楼1601</v>
          </cell>
          <cell r="E77">
            <v>99.6</v>
          </cell>
          <cell r="F77">
            <v>78.5</v>
          </cell>
          <cell r="G77">
            <v>7073.195876288661</v>
          </cell>
          <cell r="H77">
            <v>704490.3092783506</v>
          </cell>
        </row>
        <row r="78">
          <cell r="A78" t="str">
            <v>5-1-1602</v>
          </cell>
          <cell r="B78">
            <v>77</v>
          </cell>
          <cell r="C78" t="str">
            <v>5</v>
          </cell>
          <cell r="D78" t="str">
            <v>5号楼1602</v>
          </cell>
          <cell r="E78">
            <v>84.59</v>
          </cell>
          <cell r="F78">
            <v>66.67</v>
          </cell>
          <cell r="G78">
            <v>6815.463917525775</v>
          </cell>
          <cell r="H78">
            <v>576520.0927835053</v>
          </cell>
        </row>
        <row r="79">
          <cell r="A79" t="str">
            <v>5-1-1603</v>
          </cell>
          <cell r="B79">
            <v>78</v>
          </cell>
          <cell r="C79" t="str">
            <v>5</v>
          </cell>
          <cell r="D79" t="str">
            <v>5号楼1603</v>
          </cell>
          <cell r="E79">
            <v>84.59</v>
          </cell>
          <cell r="F79">
            <v>66.67</v>
          </cell>
          <cell r="G79">
            <v>6867.010309278351</v>
          </cell>
          <cell r="H79">
            <v>580880.4020618558</v>
          </cell>
        </row>
        <row r="80">
          <cell r="A80" t="str">
            <v>5-1-1604</v>
          </cell>
          <cell r="B80">
            <v>79</v>
          </cell>
          <cell r="C80" t="str">
            <v>5</v>
          </cell>
          <cell r="D80" t="str">
            <v>5号楼1604</v>
          </cell>
          <cell r="E80">
            <v>84.59</v>
          </cell>
          <cell r="F80">
            <v>66.67</v>
          </cell>
          <cell r="G80">
            <v>6867.010309278351</v>
          </cell>
          <cell r="H80">
            <v>580880.4020618558</v>
          </cell>
        </row>
        <row r="81">
          <cell r="A81" t="str">
            <v>5-1-1605</v>
          </cell>
          <cell r="B81">
            <v>80</v>
          </cell>
          <cell r="C81" t="str">
            <v>5</v>
          </cell>
          <cell r="D81" t="str">
            <v>5号楼1605</v>
          </cell>
          <cell r="E81">
            <v>84.59</v>
          </cell>
          <cell r="F81">
            <v>66.67</v>
          </cell>
          <cell r="G81">
            <v>6815.463917525775</v>
          </cell>
          <cell r="H81">
            <v>576520.0927835053</v>
          </cell>
        </row>
        <row r="82">
          <cell r="A82" t="str">
            <v>5-1-1606</v>
          </cell>
          <cell r="B82">
            <v>81</v>
          </cell>
          <cell r="C82" t="str">
            <v>5</v>
          </cell>
          <cell r="D82" t="str">
            <v>5号楼1606</v>
          </cell>
          <cell r="E82">
            <v>99.6</v>
          </cell>
          <cell r="F82">
            <v>78.5</v>
          </cell>
          <cell r="G82">
            <v>7124.742268041238</v>
          </cell>
          <cell r="H82">
            <v>709624.3298969073</v>
          </cell>
        </row>
        <row r="83">
          <cell r="A83" t="str">
            <v>5-1-1701</v>
          </cell>
          <cell r="B83">
            <v>82</v>
          </cell>
          <cell r="C83" t="str">
            <v>5</v>
          </cell>
          <cell r="D83" t="str">
            <v>5号楼1701</v>
          </cell>
          <cell r="E83">
            <v>99.6</v>
          </cell>
          <cell r="F83">
            <v>78.5</v>
          </cell>
          <cell r="G83">
            <v>7104.123711340208</v>
          </cell>
          <cell r="H83">
            <v>707570.7216494846</v>
          </cell>
        </row>
        <row r="84">
          <cell r="A84" t="str">
            <v>5-1-1702</v>
          </cell>
          <cell r="B84">
            <v>83</v>
          </cell>
          <cell r="C84" t="str">
            <v>5</v>
          </cell>
          <cell r="D84" t="str">
            <v>5号楼1702</v>
          </cell>
          <cell r="E84">
            <v>84.59</v>
          </cell>
          <cell r="F84">
            <v>66.67</v>
          </cell>
          <cell r="G84">
            <v>6846.39175257732</v>
          </cell>
          <cell r="H84">
            <v>579136.2783505155</v>
          </cell>
        </row>
        <row r="85">
          <cell r="A85" t="str">
            <v>5-1-1703</v>
          </cell>
          <cell r="B85">
            <v>84</v>
          </cell>
          <cell r="C85" t="str">
            <v>5</v>
          </cell>
          <cell r="D85" t="str">
            <v>5号楼1703</v>
          </cell>
          <cell r="E85">
            <v>84.59</v>
          </cell>
          <cell r="F85">
            <v>66.67</v>
          </cell>
          <cell r="G85">
            <v>6897.938144329898</v>
          </cell>
          <cell r="H85">
            <v>583496.5876288661</v>
          </cell>
        </row>
        <row r="86">
          <cell r="A86" t="str">
            <v>5-1-1704</v>
          </cell>
          <cell r="B86">
            <v>85</v>
          </cell>
          <cell r="C86" t="str">
            <v>5</v>
          </cell>
          <cell r="D86" t="str">
            <v>5号楼1704</v>
          </cell>
          <cell r="E86">
            <v>84.59</v>
          </cell>
          <cell r="F86">
            <v>66.67</v>
          </cell>
          <cell r="G86">
            <v>6897.938144329898</v>
          </cell>
          <cell r="H86">
            <v>583496.5876288661</v>
          </cell>
        </row>
        <row r="87">
          <cell r="A87" t="str">
            <v>5-1-1705</v>
          </cell>
          <cell r="B87">
            <v>86</v>
          </cell>
          <cell r="C87" t="str">
            <v>5</v>
          </cell>
          <cell r="D87" t="str">
            <v>5号楼1705</v>
          </cell>
          <cell r="E87">
            <v>84.59</v>
          </cell>
          <cell r="F87">
            <v>66.67</v>
          </cell>
          <cell r="G87">
            <v>6846.39175257732</v>
          </cell>
          <cell r="H87">
            <v>579136.2783505155</v>
          </cell>
        </row>
        <row r="88">
          <cell r="A88" t="str">
            <v>5-1-1706</v>
          </cell>
          <cell r="B88">
            <v>87</v>
          </cell>
          <cell r="C88" t="str">
            <v>5</v>
          </cell>
          <cell r="D88" t="str">
            <v>5号楼1706</v>
          </cell>
          <cell r="E88">
            <v>99.6</v>
          </cell>
          <cell r="F88">
            <v>78.5</v>
          </cell>
          <cell r="G88">
            <v>7155.670103092784</v>
          </cell>
          <cell r="H88">
            <v>712704.7422680412</v>
          </cell>
        </row>
        <row r="89">
          <cell r="A89" t="str">
            <v>5-1-1802</v>
          </cell>
          <cell r="B89">
            <v>88</v>
          </cell>
          <cell r="C89" t="str">
            <v>5</v>
          </cell>
          <cell r="D89" t="str">
            <v>5号楼1802</v>
          </cell>
          <cell r="E89">
            <v>84.59</v>
          </cell>
          <cell r="F89">
            <v>66.67</v>
          </cell>
          <cell r="G89">
            <v>6400</v>
          </cell>
          <cell r="H89">
            <v>541376</v>
          </cell>
        </row>
        <row r="90">
          <cell r="A90" t="str">
            <v>5-1-1803</v>
          </cell>
          <cell r="B90">
            <v>89</v>
          </cell>
          <cell r="C90" t="str">
            <v>5</v>
          </cell>
          <cell r="D90" t="str">
            <v>5号楼1803</v>
          </cell>
          <cell r="E90">
            <v>84.59</v>
          </cell>
          <cell r="F90">
            <v>66.67</v>
          </cell>
          <cell r="G90">
            <v>6900</v>
          </cell>
          <cell r="H90">
            <v>583671</v>
          </cell>
        </row>
        <row r="91">
          <cell r="A91" t="str">
            <v>5-1-1804</v>
          </cell>
          <cell r="B91">
            <v>90</v>
          </cell>
          <cell r="C91" t="str">
            <v>5</v>
          </cell>
          <cell r="D91" t="str">
            <v>5号楼1804</v>
          </cell>
          <cell r="E91">
            <v>84.59</v>
          </cell>
          <cell r="F91">
            <v>66.67</v>
          </cell>
          <cell r="G91">
            <v>6850</v>
          </cell>
          <cell r="H91">
            <v>579441.5</v>
          </cell>
        </row>
        <row r="92">
          <cell r="A92" t="str">
            <v>5-1-1805</v>
          </cell>
          <cell r="B92">
            <v>91</v>
          </cell>
          <cell r="C92" t="str">
            <v>5</v>
          </cell>
          <cell r="D92" t="str">
            <v>5号楼1805</v>
          </cell>
          <cell r="E92">
            <v>84.59</v>
          </cell>
          <cell r="F92">
            <v>66.67</v>
          </cell>
          <cell r="G92">
            <v>6550</v>
          </cell>
          <cell r="H92">
            <v>554064.5</v>
          </cell>
        </row>
        <row r="93">
          <cell r="A93" t="str">
            <v>5-1-1806</v>
          </cell>
          <cell r="B93">
            <v>92</v>
          </cell>
          <cell r="C93" t="str">
            <v>5</v>
          </cell>
          <cell r="D93" t="str">
            <v>5号楼1806</v>
          </cell>
          <cell r="E93">
            <v>99.6</v>
          </cell>
          <cell r="F93">
            <v>78.5</v>
          </cell>
          <cell r="G93">
            <v>6890</v>
          </cell>
          <cell r="H93">
            <v>686244</v>
          </cell>
        </row>
        <row r="94">
          <cell r="A94" t="str">
            <v>5-1-1901</v>
          </cell>
          <cell r="B94">
            <v>93</v>
          </cell>
          <cell r="C94" t="str">
            <v>5</v>
          </cell>
          <cell r="D94" t="str">
            <v>5号楼1901</v>
          </cell>
          <cell r="E94">
            <v>99.6</v>
          </cell>
          <cell r="F94">
            <v>78.5</v>
          </cell>
          <cell r="G94">
            <v>7104.123711340208</v>
          </cell>
          <cell r="H94">
            <v>707570.7216494846</v>
          </cell>
        </row>
        <row r="95">
          <cell r="A95" t="str">
            <v>5-1-1902</v>
          </cell>
          <cell r="B95">
            <v>94</v>
          </cell>
          <cell r="C95" t="str">
            <v>5</v>
          </cell>
          <cell r="D95" t="str">
            <v>5号楼1902</v>
          </cell>
          <cell r="E95">
            <v>84.59</v>
          </cell>
          <cell r="F95">
            <v>66.67</v>
          </cell>
          <cell r="G95">
            <v>6846.39175257732</v>
          </cell>
          <cell r="H95">
            <v>579136.2783505155</v>
          </cell>
        </row>
        <row r="96">
          <cell r="A96" t="str">
            <v>5-1-1903</v>
          </cell>
          <cell r="B96">
            <v>95</v>
          </cell>
          <cell r="C96" t="str">
            <v>5</v>
          </cell>
          <cell r="D96" t="str">
            <v>5号楼1903</v>
          </cell>
          <cell r="E96">
            <v>84.59</v>
          </cell>
          <cell r="F96">
            <v>66.67</v>
          </cell>
          <cell r="G96">
            <v>6897.938144329898</v>
          </cell>
          <cell r="H96">
            <v>583496.5876288661</v>
          </cell>
        </row>
        <row r="97">
          <cell r="A97" t="str">
            <v>5-1-1904</v>
          </cell>
          <cell r="B97">
            <v>96</v>
          </cell>
          <cell r="C97" t="str">
            <v>5</v>
          </cell>
          <cell r="D97" t="str">
            <v>5号楼1904</v>
          </cell>
          <cell r="E97">
            <v>84.59</v>
          </cell>
          <cell r="F97">
            <v>66.67</v>
          </cell>
          <cell r="G97">
            <v>6897.938144329898</v>
          </cell>
          <cell r="H97">
            <v>583496.5876288661</v>
          </cell>
        </row>
        <row r="98">
          <cell r="A98" t="str">
            <v>5-1-1905</v>
          </cell>
          <cell r="B98">
            <v>97</v>
          </cell>
          <cell r="C98" t="str">
            <v>5</v>
          </cell>
          <cell r="D98" t="str">
            <v>5号楼1905</v>
          </cell>
          <cell r="E98">
            <v>84.59</v>
          </cell>
          <cell r="F98">
            <v>66.67</v>
          </cell>
          <cell r="G98">
            <v>6846.39175257732</v>
          </cell>
          <cell r="H98">
            <v>579136.2783505155</v>
          </cell>
        </row>
        <row r="99">
          <cell r="A99" t="str">
            <v>5-1-1906</v>
          </cell>
          <cell r="B99">
            <v>98</v>
          </cell>
          <cell r="C99" t="str">
            <v>5</v>
          </cell>
          <cell r="D99" t="str">
            <v>5号楼1906</v>
          </cell>
          <cell r="E99">
            <v>99.6</v>
          </cell>
          <cell r="F99">
            <v>78.5</v>
          </cell>
          <cell r="G99">
            <v>7155.670103092784</v>
          </cell>
          <cell r="H99">
            <v>712704.7422680412</v>
          </cell>
        </row>
        <row r="100">
          <cell r="A100" t="str">
            <v>5-1-2001</v>
          </cell>
          <cell r="B100">
            <v>99</v>
          </cell>
          <cell r="C100" t="str">
            <v>5</v>
          </cell>
          <cell r="D100" t="str">
            <v>5号楼2001</v>
          </cell>
          <cell r="E100">
            <v>99.6</v>
          </cell>
          <cell r="F100">
            <v>78.5</v>
          </cell>
          <cell r="G100">
            <v>7104.123711340208</v>
          </cell>
          <cell r="H100">
            <v>707570.7216494846</v>
          </cell>
        </row>
        <row r="101">
          <cell r="A101" t="str">
            <v>5-1-2002</v>
          </cell>
          <cell r="B101">
            <v>100</v>
          </cell>
          <cell r="C101" t="str">
            <v>5</v>
          </cell>
          <cell r="D101" t="str">
            <v>5号楼2002</v>
          </cell>
          <cell r="E101">
            <v>84.59</v>
          </cell>
          <cell r="F101">
            <v>66.67</v>
          </cell>
          <cell r="G101">
            <v>6846.39175257732</v>
          </cell>
          <cell r="H101">
            <v>579136.2783505155</v>
          </cell>
        </row>
        <row r="102">
          <cell r="A102" t="str">
            <v>5-1-2003</v>
          </cell>
          <cell r="B102">
            <v>101</v>
          </cell>
          <cell r="C102" t="str">
            <v>5</v>
          </cell>
          <cell r="D102" t="str">
            <v>5号楼2003</v>
          </cell>
          <cell r="E102">
            <v>84.59</v>
          </cell>
          <cell r="F102">
            <v>66.67</v>
          </cell>
          <cell r="G102">
            <v>6897.938144329898</v>
          </cell>
          <cell r="H102">
            <v>583496.5876288661</v>
          </cell>
        </row>
        <row r="103">
          <cell r="A103" t="str">
            <v>5-1-2004</v>
          </cell>
          <cell r="B103">
            <v>102</v>
          </cell>
          <cell r="C103" t="str">
            <v>5</v>
          </cell>
          <cell r="D103" t="str">
            <v>5号楼2004</v>
          </cell>
          <cell r="E103">
            <v>84.59</v>
          </cell>
          <cell r="F103">
            <v>66.67</v>
          </cell>
          <cell r="G103">
            <v>6897.938144329898</v>
          </cell>
          <cell r="H103">
            <v>583496.5876288661</v>
          </cell>
        </row>
        <row r="104">
          <cell r="A104" t="str">
            <v>5-1-2005</v>
          </cell>
          <cell r="B104">
            <v>103</v>
          </cell>
          <cell r="C104" t="str">
            <v>5</v>
          </cell>
          <cell r="D104" t="str">
            <v>5号楼2005</v>
          </cell>
          <cell r="E104">
            <v>84.59</v>
          </cell>
          <cell r="F104">
            <v>66.67</v>
          </cell>
          <cell r="G104">
            <v>6846.39175257732</v>
          </cell>
          <cell r="H104">
            <v>579136.2783505155</v>
          </cell>
        </row>
        <row r="105">
          <cell r="A105" t="str">
            <v>5-1-2006</v>
          </cell>
          <cell r="B105">
            <v>104</v>
          </cell>
          <cell r="C105" t="str">
            <v>5</v>
          </cell>
          <cell r="D105" t="str">
            <v>5号楼2006</v>
          </cell>
          <cell r="E105">
            <v>99.6</v>
          </cell>
          <cell r="F105">
            <v>78.5</v>
          </cell>
          <cell r="G105">
            <v>7155.670103092784</v>
          </cell>
          <cell r="H105">
            <v>712704.7422680412</v>
          </cell>
        </row>
        <row r="106">
          <cell r="A106" t="str">
            <v>5-1-2101</v>
          </cell>
          <cell r="B106">
            <v>105</v>
          </cell>
          <cell r="C106" t="str">
            <v>5</v>
          </cell>
          <cell r="D106" t="str">
            <v>5号楼2101</v>
          </cell>
          <cell r="E106">
            <v>99.6</v>
          </cell>
          <cell r="F106">
            <v>78.5</v>
          </cell>
          <cell r="G106">
            <v>6650.515463917526</v>
          </cell>
          <cell r="H106">
            <v>662391.3402061856</v>
          </cell>
        </row>
        <row r="107">
          <cell r="A107" t="str">
            <v>5-1-2102</v>
          </cell>
          <cell r="B107">
            <v>106</v>
          </cell>
          <cell r="C107" t="str">
            <v>5</v>
          </cell>
          <cell r="D107" t="str">
            <v>5号楼2102</v>
          </cell>
          <cell r="E107">
            <v>84.59</v>
          </cell>
          <cell r="F107">
            <v>66.67</v>
          </cell>
          <cell r="G107">
            <v>6392.78350515464</v>
          </cell>
          <cell r="H107">
            <v>540765.556701031</v>
          </cell>
        </row>
        <row r="108">
          <cell r="A108" t="str">
            <v>5-1-2103</v>
          </cell>
          <cell r="B108">
            <v>107</v>
          </cell>
          <cell r="C108" t="str">
            <v>5</v>
          </cell>
          <cell r="D108" t="str">
            <v>5号楼2103</v>
          </cell>
          <cell r="E108">
            <v>84.59</v>
          </cell>
          <cell r="F108">
            <v>66.67</v>
          </cell>
          <cell r="G108">
            <v>6444.329896907218</v>
          </cell>
          <cell r="H108">
            <v>545125.8659793816</v>
          </cell>
        </row>
        <row r="109">
          <cell r="A109" t="str">
            <v>5-1-2104</v>
          </cell>
          <cell r="B109">
            <v>108</v>
          </cell>
          <cell r="C109" t="str">
            <v>5</v>
          </cell>
          <cell r="D109" t="str">
            <v>5号楼2104</v>
          </cell>
          <cell r="E109">
            <v>84.59</v>
          </cell>
          <cell r="F109">
            <v>66.67</v>
          </cell>
          <cell r="G109">
            <v>6444.329896907218</v>
          </cell>
          <cell r="H109">
            <v>545125.8659793816</v>
          </cell>
        </row>
        <row r="110">
          <cell r="A110" t="str">
            <v>5-1-2105</v>
          </cell>
          <cell r="B110">
            <v>109</v>
          </cell>
          <cell r="C110" t="str">
            <v>5</v>
          </cell>
          <cell r="D110" t="str">
            <v>5号楼2105</v>
          </cell>
          <cell r="E110">
            <v>84.59</v>
          </cell>
          <cell r="F110">
            <v>66.67</v>
          </cell>
          <cell r="G110">
            <v>6392.78350515464</v>
          </cell>
          <cell r="H110">
            <v>540765.556701031</v>
          </cell>
        </row>
        <row r="111">
          <cell r="A111" t="str">
            <v>5-1-2106</v>
          </cell>
          <cell r="B111">
            <v>110</v>
          </cell>
          <cell r="C111" t="str">
            <v>5</v>
          </cell>
          <cell r="D111" t="str">
            <v>5号楼2106</v>
          </cell>
          <cell r="E111">
            <v>99.6</v>
          </cell>
          <cell r="F111">
            <v>78.5</v>
          </cell>
          <cell r="G111">
            <v>6702.061855670105</v>
          </cell>
          <cell r="H111">
            <v>667525.3608247424</v>
          </cell>
        </row>
        <row r="112">
          <cell r="A112" t="str">
            <v>5-1-2201</v>
          </cell>
          <cell r="B112">
            <v>111</v>
          </cell>
          <cell r="C112" t="str">
            <v>5</v>
          </cell>
          <cell r="D112" t="str">
            <v>5号楼2201</v>
          </cell>
          <cell r="E112">
            <v>99.6</v>
          </cell>
          <cell r="F112">
            <v>78.5</v>
          </cell>
          <cell r="G112">
            <v>6135.051546391754</v>
          </cell>
          <cell r="H112">
            <v>611051.1340206186</v>
          </cell>
        </row>
        <row r="113">
          <cell r="A113" t="str">
            <v>5-1-2202</v>
          </cell>
          <cell r="B113">
            <v>112</v>
          </cell>
          <cell r="C113" t="str">
            <v>5</v>
          </cell>
          <cell r="D113" t="str">
            <v>5号楼2202</v>
          </cell>
          <cell r="E113">
            <v>84.59</v>
          </cell>
          <cell r="F113">
            <v>66.67</v>
          </cell>
          <cell r="G113">
            <v>5877.319587628866</v>
          </cell>
          <cell r="H113">
            <v>497162.46391752583</v>
          </cell>
        </row>
        <row r="114">
          <cell r="A114" t="str">
            <v>5-1-2203</v>
          </cell>
          <cell r="B114">
            <v>113</v>
          </cell>
          <cell r="C114" t="str">
            <v>5</v>
          </cell>
          <cell r="D114" t="str">
            <v>5号楼2203</v>
          </cell>
          <cell r="E114">
            <v>84.59</v>
          </cell>
          <cell r="F114">
            <v>66.67</v>
          </cell>
          <cell r="G114">
            <v>5928.865979381444</v>
          </cell>
          <cell r="H114">
            <v>501522.7731958764</v>
          </cell>
        </row>
        <row r="115">
          <cell r="A115" t="str">
            <v>5-1-2204</v>
          </cell>
          <cell r="B115">
            <v>114</v>
          </cell>
          <cell r="C115" t="str">
            <v>5</v>
          </cell>
          <cell r="D115" t="str">
            <v>5号楼2204</v>
          </cell>
          <cell r="E115">
            <v>84.59</v>
          </cell>
          <cell r="F115">
            <v>66.67</v>
          </cell>
          <cell r="G115">
            <v>5928.865979381444</v>
          </cell>
          <cell r="H115">
            <v>501522.7731958764</v>
          </cell>
        </row>
        <row r="116">
          <cell r="A116" t="str">
            <v>5-1-2205</v>
          </cell>
          <cell r="B116">
            <v>115</v>
          </cell>
          <cell r="C116" t="str">
            <v>5</v>
          </cell>
          <cell r="D116" t="str">
            <v>5号楼2205</v>
          </cell>
          <cell r="E116">
            <v>84.59</v>
          </cell>
          <cell r="F116">
            <v>66.67</v>
          </cell>
          <cell r="G116">
            <v>5877.319587628866</v>
          </cell>
          <cell r="H116">
            <v>497162.46391752583</v>
          </cell>
        </row>
        <row r="117">
          <cell r="A117" t="str">
            <v>5-1-2206</v>
          </cell>
          <cell r="B117">
            <v>116</v>
          </cell>
          <cell r="C117" t="str">
            <v>5</v>
          </cell>
          <cell r="D117" t="str">
            <v>5号楼2206</v>
          </cell>
          <cell r="E117">
            <v>99.6</v>
          </cell>
          <cell r="F117">
            <v>78.5</v>
          </cell>
          <cell r="G117">
            <v>6186.59793814433</v>
          </cell>
          <cell r="H117">
            <v>616185.1546391753</v>
          </cell>
        </row>
        <row r="118">
          <cell r="A118" t="str">
            <v>合计</v>
          </cell>
          <cell r="E118">
            <v>10382.820000000016</v>
          </cell>
          <cell r="F118">
            <v>8183.260000000005</v>
          </cell>
          <cell r="G118">
            <v>6710.544308563081</v>
          </cell>
          <cell r="H118">
            <v>69674373.65783504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35"/>
  <sheetViews>
    <sheetView tabSelected="1" view="pageBreakPreview" zoomScale="55" zoomScaleNormal="70" zoomScaleSheetLayoutView="55" workbookViewId="0" topLeftCell="A1">
      <pane xSplit="6" ySplit="5" topLeftCell="G120" activePane="bottomRight" state="frozen"/>
      <selection pane="bottomRight" activeCell="B125" sqref="B125:F125"/>
    </sheetView>
  </sheetViews>
  <sheetFormatPr defaultColWidth="9.00390625" defaultRowHeight="14.25"/>
  <cols>
    <col min="1" max="1" width="9.00390625" style="78" hidden="1" customWidth="1"/>
    <col min="2" max="2" width="9.125" style="78" customWidth="1"/>
    <col min="3" max="3" width="7.375" style="78" customWidth="1"/>
    <col min="4" max="4" width="12.375" style="78" customWidth="1"/>
    <col min="5" max="5" width="8.875" style="78" customWidth="1"/>
    <col min="6" max="6" width="14.00390625" style="77" customWidth="1"/>
    <col min="7" max="7" width="8.875" style="78" customWidth="1"/>
    <col min="8" max="8" width="9.625" style="78" customWidth="1"/>
    <col min="9" max="9" width="9.75390625" style="78" bestFit="1" customWidth="1"/>
    <col min="10" max="10" width="9.625" style="78" customWidth="1"/>
    <col min="11" max="11" width="12.875" style="78" customWidth="1"/>
    <col min="12" max="12" width="11.125" style="78" customWidth="1"/>
    <col min="13" max="13" width="14.875" style="78" customWidth="1"/>
    <col min="14" max="14" width="11.125" style="78" customWidth="1"/>
    <col min="15" max="15" width="8.75390625" style="78" customWidth="1"/>
    <col min="16" max="16" width="12.75390625" style="79" customWidth="1"/>
    <col min="17" max="17" width="9.00390625" style="78" hidden="1" customWidth="1"/>
    <col min="18" max="18" width="11.375" style="80" hidden="1" customWidth="1"/>
    <col min="19" max="23" width="9.00390625" style="78" hidden="1" customWidth="1"/>
    <col min="24" max="24" width="10.50390625" style="81" hidden="1" customWidth="1"/>
    <col min="25" max="25" width="9.00390625" style="78" hidden="1" customWidth="1"/>
    <col min="26" max="255" width="9.00390625" style="78" customWidth="1"/>
  </cols>
  <sheetData>
    <row r="1" spans="2:3" ht="18" customHeight="1">
      <c r="B1" s="82" t="s">
        <v>0</v>
      </c>
      <c r="C1" s="82"/>
    </row>
    <row r="2" spans="2:16" ht="40.5" customHeight="1">
      <c r="B2" s="83" t="s">
        <v>1</v>
      </c>
      <c r="C2" s="83"/>
      <c r="D2" s="83"/>
      <c r="E2" s="83"/>
      <c r="F2" s="83"/>
      <c r="G2" s="83"/>
      <c r="H2" s="83"/>
      <c r="I2" s="83"/>
      <c r="J2" s="83"/>
      <c r="K2" s="83"/>
      <c r="L2" s="83"/>
      <c r="M2" s="83"/>
      <c r="N2" s="83"/>
      <c r="O2" s="83"/>
      <c r="P2" s="95"/>
    </row>
    <row r="3" spans="2:16" ht="36" customHeight="1">
      <c r="B3" s="84" t="s">
        <v>2</v>
      </c>
      <c r="C3" s="84"/>
      <c r="D3" s="84"/>
      <c r="E3" s="84"/>
      <c r="F3" s="84"/>
      <c r="G3" s="84"/>
      <c r="H3" s="84"/>
      <c r="I3" s="84"/>
      <c r="J3" s="96" t="s">
        <v>3</v>
      </c>
      <c r="K3" s="97"/>
      <c r="L3" s="97"/>
      <c r="M3" s="97"/>
      <c r="N3" s="84"/>
      <c r="O3" s="98"/>
      <c r="P3" s="99"/>
    </row>
    <row r="4" spans="2:24" ht="37.5" customHeight="1">
      <c r="B4" s="85" t="s">
        <v>4</v>
      </c>
      <c r="C4" s="86" t="s">
        <v>5</v>
      </c>
      <c r="D4" s="86" t="s">
        <v>6</v>
      </c>
      <c r="E4" s="86" t="s">
        <v>7</v>
      </c>
      <c r="F4" s="86" t="s">
        <v>8</v>
      </c>
      <c r="G4" s="86" t="s">
        <v>9</v>
      </c>
      <c r="H4" s="86" t="s">
        <v>10</v>
      </c>
      <c r="I4" s="86" t="s">
        <v>11</v>
      </c>
      <c r="J4" s="86" t="s">
        <v>12</v>
      </c>
      <c r="K4" s="86" t="s">
        <v>13</v>
      </c>
      <c r="L4" s="86" t="s">
        <v>14</v>
      </c>
      <c r="M4" s="86" t="s">
        <v>15</v>
      </c>
      <c r="N4" s="86" t="s">
        <v>16</v>
      </c>
      <c r="O4" s="86" t="s">
        <v>17</v>
      </c>
      <c r="P4" s="86" t="s">
        <v>18</v>
      </c>
      <c r="Q4" s="105"/>
      <c r="R4" s="106"/>
      <c r="S4" s="107" t="s">
        <v>19</v>
      </c>
      <c r="T4" s="107"/>
      <c r="U4" s="108"/>
      <c r="V4" s="108"/>
      <c r="W4" s="109"/>
      <c r="X4" s="110"/>
    </row>
    <row r="5" spans="1:24" s="75" customFormat="1" ht="25.5" customHeight="1">
      <c r="A5" s="75" t="s">
        <v>20</v>
      </c>
      <c r="B5" s="85"/>
      <c r="C5" s="86"/>
      <c r="D5" s="86"/>
      <c r="E5" s="86"/>
      <c r="F5" s="86"/>
      <c r="G5" s="86"/>
      <c r="H5" s="86"/>
      <c r="I5" s="86"/>
      <c r="J5" s="86"/>
      <c r="K5" s="86"/>
      <c r="L5" s="86"/>
      <c r="M5" s="86"/>
      <c r="N5" s="86"/>
      <c r="O5" s="86"/>
      <c r="P5" s="86"/>
      <c r="Q5" s="111" t="s">
        <v>21</v>
      </c>
      <c r="R5" s="112" t="s">
        <v>22</v>
      </c>
      <c r="S5" s="113">
        <v>0.85</v>
      </c>
      <c r="T5" s="113" t="s">
        <v>23</v>
      </c>
      <c r="U5" s="114" t="s">
        <v>24</v>
      </c>
      <c r="V5" s="113" t="s">
        <v>25</v>
      </c>
      <c r="W5" s="113" t="s">
        <v>26</v>
      </c>
      <c r="X5" s="111" t="s">
        <v>27</v>
      </c>
    </row>
    <row r="6" spans="1:24" s="76" customFormat="1" ht="24.75" customHeight="1">
      <c r="A6" s="76" t="s">
        <v>28</v>
      </c>
      <c r="B6" s="87">
        <v>1</v>
      </c>
      <c r="C6" s="87">
        <v>5</v>
      </c>
      <c r="D6" s="88" t="s">
        <v>29</v>
      </c>
      <c r="E6" s="88">
        <v>3</v>
      </c>
      <c r="F6" s="89" t="s">
        <v>30</v>
      </c>
      <c r="G6" s="90">
        <v>2.9</v>
      </c>
      <c r="H6" s="91">
        <v>99.6</v>
      </c>
      <c r="I6" s="100">
        <f aca="true" t="shared" si="0" ref="I6:I21">H6-J6</f>
        <v>21.099999999999994</v>
      </c>
      <c r="J6" s="88">
        <v>78.5</v>
      </c>
      <c r="K6" s="101">
        <f aca="true" t="shared" si="1" ref="K6:K21">M6/H6</f>
        <v>8610.598661602458</v>
      </c>
      <c r="L6" s="102">
        <f aca="true" t="shared" si="2" ref="L6:L21">M6/J6</f>
        <v>10925.039830517258</v>
      </c>
      <c r="M6" s="102">
        <v>857615.6266956048</v>
      </c>
      <c r="N6" s="103"/>
      <c r="O6" s="90" t="s">
        <v>31</v>
      </c>
      <c r="P6" s="104"/>
      <c r="Q6" s="115">
        <f>VLOOKUP(A6,'[1]销售台账'!$C$2:$T$1310,18,0)</f>
        <v>0</v>
      </c>
      <c r="R6" s="116">
        <f>VLOOKUP(A6,'[1]销售台账'!$C$2:$AD$1310,28,0)</f>
        <v>855081</v>
      </c>
      <c r="S6" s="115">
        <f>M6*$S$5</f>
        <v>728973.2826912641</v>
      </c>
      <c r="T6" s="115" t="b">
        <f>R6&gt;S6</f>
        <v>1</v>
      </c>
      <c r="U6" s="115" t="b">
        <f aca="true" t="shared" si="3" ref="U6:U21">M6&gt;R6</f>
        <v>1</v>
      </c>
      <c r="V6" s="115" t="str">
        <f>VLOOKUP(A6,'[1]销售台账'!$C$2:$O$1310,13,0)</f>
        <v>陈俊奎</v>
      </c>
      <c r="W6" s="115" t="str">
        <f>VLOOKUP(A6,'[1]销售台账'!$C$2:$S$1310,17,0)</f>
        <v>中介-兆丰</v>
      </c>
      <c r="X6" s="117">
        <f>VLOOKUP(A6,'[1]销售台账'!$C$2:$AB$1310,26,0)</f>
      </c>
    </row>
    <row r="7" spans="1:24" s="76" customFormat="1" ht="24.75" customHeight="1">
      <c r="A7" s="76" t="s">
        <v>32</v>
      </c>
      <c r="B7" s="87">
        <v>2</v>
      </c>
      <c r="C7" s="87">
        <v>5</v>
      </c>
      <c r="D7" s="88" t="s">
        <v>33</v>
      </c>
      <c r="E7" s="88">
        <v>3</v>
      </c>
      <c r="F7" s="89" t="s">
        <v>34</v>
      </c>
      <c r="G7" s="90">
        <v>2.9</v>
      </c>
      <c r="H7" s="91">
        <v>84.59</v>
      </c>
      <c r="I7" s="100">
        <f t="shared" si="0"/>
        <v>17.92</v>
      </c>
      <c r="J7" s="92">
        <v>66.67</v>
      </c>
      <c r="K7" s="101">
        <f t="shared" si="1"/>
        <v>6874.057997226741</v>
      </c>
      <c r="L7" s="102">
        <f t="shared" si="2"/>
        <v>8721.712404160942</v>
      </c>
      <c r="M7" s="102">
        <v>581476.56598541</v>
      </c>
      <c r="N7" s="103"/>
      <c r="O7" s="90" t="s">
        <v>31</v>
      </c>
      <c r="P7" s="104"/>
      <c r="Q7" s="115">
        <f>VLOOKUP(A7,'[1]销售台账'!$C$2:$T$1310,18,0)</f>
        <v>0</v>
      </c>
      <c r="R7" s="116">
        <f>VLOOKUP(A7,'[1]销售台账'!$C$2:$AD$1310,28,0)</f>
        <v>0</v>
      </c>
      <c r="S7" s="115">
        <f>M7*$S$5</f>
        <v>494255.0810875985</v>
      </c>
      <c r="T7" s="115" t="b">
        <f aca="true" t="shared" si="4" ref="T6:T21">R7&gt;S7</f>
        <v>0</v>
      </c>
      <c r="U7" s="115" t="b">
        <f t="shared" si="3"/>
        <v>1</v>
      </c>
      <c r="V7" s="115">
        <f>VLOOKUP(A7,'[1]销售台账'!$C$2:$O$1310,13,0)</f>
        <v>0</v>
      </c>
      <c r="W7" s="115">
        <f>VLOOKUP(A7,'[1]销售台账'!$C$2:$S$1310,17,0)</f>
        <v>0</v>
      </c>
      <c r="X7" s="117">
        <f>VLOOKUP(A7,'[1]销售台账'!$C$2:$AB$1310,26,0)</f>
      </c>
    </row>
    <row r="8" spans="1:24" s="76" customFormat="1" ht="24.75" customHeight="1">
      <c r="A8" s="76" t="s">
        <v>35</v>
      </c>
      <c r="B8" s="87">
        <v>3</v>
      </c>
      <c r="C8" s="87">
        <v>5</v>
      </c>
      <c r="D8" s="88" t="s">
        <v>36</v>
      </c>
      <c r="E8" s="88">
        <v>3</v>
      </c>
      <c r="F8" s="92" t="s">
        <v>34</v>
      </c>
      <c r="G8" s="90">
        <v>2.9</v>
      </c>
      <c r="H8" s="91">
        <v>84.59</v>
      </c>
      <c r="I8" s="100">
        <f t="shared" si="0"/>
        <v>17.92</v>
      </c>
      <c r="J8" s="92">
        <v>66.67</v>
      </c>
      <c r="K8" s="101">
        <f t="shared" si="1"/>
        <v>6934.346174715143</v>
      </c>
      <c r="L8" s="102">
        <f t="shared" si="2"/>
        <v>8798.205233525634</v>
      </c>
      <c r="M8" s="102">
        <v>586576.342919154</v>
      </c>
      <c r="N8" s="103"/>
      <c r="O8" s="90" t="s">
        <v>31</v>
      </c>
      <c r="P8" s="104"/>
      <c r="Q8" s="115">
        <f>VLOOKUP(A8,'[1]销售台账'!$C$2:$T$1310,18,0)</f>
        <v>0</v>
      </c>
      <c r="R8" s="116">
        <f>VLOOKUP(A8,'[1]销售台账'!$C$2:$AD$1310,28,0)</f>
        <v>0</v>
      </c>
      <c r="S8" s="115">
        <f>M8*$S$5</f>
        <v>498589.89148128085</v>
      </c>
      <c r="T8" s="115" t="b">
        <f t="shared" si="4"/>
        <v>0</v>
      </c>
      <c r="U8" s="115" t="b">
        <f t="shared" si="3"/>
        <v>1</v>
      </c>
      <c r="V8" s="115">
        <f>VLOOKUP(A8,'[1]销售台账'!$C$2:$O$1310,13,0)</f>
        <v>0</v>
      </c>
      <c r="W8" s="115">
        <f>VLOOKUP(A8,'[1]销售台账'!$C$2:$S$1310,17,0)</f>
        <v>0</v>
      </c>
      <c r="X8" s="117">
        <f>VLOOKUP(A8,'[1]销售台账'!$C$2:$AB$1310,26,0)</f>
      </c>
    </row>
    <row r="9" spans="1:24" s="76" customFormat="1" ht="24.75" customHeight="1">
      <c r="A9" s="76" t="s">
        <v>37</v>
      </c>
      <c r="B9" s="87">
        <v>4</v>
      </c>
      <c r="C9" s="87">
        <v>5</v>
      </c>
      <c r="D9" s="88" t="s">
        <v>38</v>
      </c>
      <c r="E9" s="88">
        <v>3</v>
      </c>
      <c r="F9" s="92" t="s">
        <v>30</v>
      </c>
      <c r="G9" s="90">
        <v>2.9</v>
      </c>
      <c r="H9" s="91">
        <v>99.6</v>
      </c>
      <c r="I9" s="100">
        <f t="shared" si="0"/>
        <v>21.099999999999994</v>
      </c>
      <c r="J9" s="88">
        <v>78.5</v>
      </c>
      <c r="K9" s="101">
        <f t="shared" si="1"/>
        <v>8682.94447458853</v>
      </c>
      <c r="L9" s="102">
        <f t="shared" si="2"/>
        <v>11016.831460751815</v>
      </c>
      <c r="M9" s="102">
        <v>864821.2696690175</v>
      </c>
      <c r="N9" s="103"/>
      <c r="O9" s="90" t="s">
        <v>31</v>
      </c>
      <c r="P9" s="104"/>
      <c r="Q9" s="115">
        <f>VLOOKUP(A9,'[1]销售台账'!$C$2:$T$1310,18,0)</f>
        <v>0</v>
      </c>
      <c r="R9" s="116">
        <f>VLOOKUP(A9,'[1]销售台账'!$C$2:$AD$1310,28,0)</f>
        <v>855081</v>
      </c>
      <c r="S9" s="115">
        <f>M9*$S$5</f>
        <v>735098.0792186649</v>
      </c>
      <c r="T9" s="115" t="b">
        <f t="shared" si="4"/>
        <v>1</v>
      </c>
      <c r="U9" s="115" t="b">
        <f t="shared" si="3"/>
        <v>1</v>
      </c>
      <c r="V9" s="115" t="str">
        <f>VLOOKUP(A9,'[1]销售台账'!$C$2:$O$1310,13,0)</f>
        <v>张菊莲</v>
      </c>
      <c r="W9" s="115" t="str">
        <f>VLOOKUP(A9,'[1]销售台账'!$C$2:$S$1310,17,0)</f>
        <v>中介-兆丰</v>
      </c>
      <c r="X9" s="117">
        <f>VLOOKUP(A9,'[1]销售台账'!$C$2:$AB$1310,26,0)</f>
      </c>
    </row>
    <row r="10" spans="1:24" s="76" customFormat="1" ht="24.75" customHeight="1">
      <c r="A10" s="76" t="s">
        <v>39</v>
      </c>
      <c r="B10" s="87">
        <v>5</v>
      </c>
      <c r="C10" s="87">
        <v>5</v>
      </c>
      <c r="D10" s="88" t="s">
        <v>40</v>
      </c>
      <c r="E10" s="88">
        <v>4</v>
      </c>
      <c r="F10" s="92" t="s">
        <v>30</v>
      </c>
      <c r="G10" s="90">
        <v>2.9</v>
      </c>
      <c r="H10" s="91">
        <v>99.6</v>
      </c>
      <c r="I10" s="100">
        <f t="shared" si="0"/>
        <v>21.099999999999994</v>
      </c>
      <c r="J10" s="92">
        <v>78.5</v>
      </c>
      <c r="K10" s="101">
        <f t="shared" si="1"/>
        <v>8827.636100560674</v>
      </c>
      <c r="L10" s="102">
        <f t="shared" si="2"/>
        <v>11200.414721220932</v>
      </c>
      <c r="M10" s="102">
        <v>879232.5556158432</v>
      </c>
      <c r="N10" s="103"/>
      <c r="O10" s="90" t="s">
        <v>31</v>
      </c>
      <c r="P10" s="104"/>
      <c r="Q10" s="115">
        <f>VLOOKUP(A10,'[1]销售台账'!$C$2:$T$1310,18,0)</f>
        <v>0</v>
      </c>
      <c r="R10" s="116">
        <f>VLOOKUP(A10,'[1]销售台账'!$C$2:$AD$1310,28,0)</f>
        <v>859237</v>
      </c>
      <c r="S10" s="115">
        <f>M10*$S$5</f>
        <v>747347.6722734667</v>
      </c>
      <c r="T10" s="115" t="b">
        <f t="shared" si="4"/>
        <v>1</v>
      </c>
      <c r="U10" s="115" t="b">
        <f t="shared" si="3"/>
        <v>1</v>
      </c>
      <c r="V10" s="115" t="str">
        <f>VLOOKUP(A10,'[1]销售台账'!$C$2:$O$1310,13,0)</f>
        <v>莫应赞</v>
      </c>
      <c r="W10" s="115" t="str">
        <f>VLOOKUP(A10,'[1]销售台账'!$C$2:$S$1310,17,0)</f>
        <v>中介-兆丰</v>
      </c>
      <c r="X10" s="117">
        <f>VLOOKUP(A10,'[1]销售台账'!$C$2:$AB$1310,26,0)</f>
      </c>
    </row>
    <row r="11" spans="1:24" s="76" customFormat="1" ht="24.75" customHeight="1">
      <c r="A11" s="76" t="s">
        <v>41</v>
      </c>
      <c r="B11" s="87">
        <v>6</v>
      </c>
      <c r="C11" s="87">
        <v>5</v>
      </c>
      <c r="D11" s="88" t="s">
        <v>42</v>
      </c>
      <c r="E11" s="88">
        <v>4</v>
      </c>
      <c r="F11" s="92" t="s">
        <v>34</v>
      </c>
      <c r="G11" s="90">
        <v>2.9</v>
      </c>
      <c r="H11" s="91">
        <v>84.59</v>
      </c>
      <c r="I11" s="100">
        <f t="shared" si="0"/>
        <v>17.92</v>
      </c>
      <c r="J11" s="92">
        <v>66.67</v>
      </c>
      <c r="K11" s="101">
        <f t="shared" si="1"/>
        <v>7054.922529691926</v>
      </c>
      <c r="L11" s="102">
        <f t="shared" si="2"/>
        <v>8951.190892254988</v>
      </c>
      <c r="M11" s="102">
        <v>596775.89678664</v>
      </c>
      <c r="N11" s="103"/>
      <c r="O11" s="90" t="s">
        <v>31</v>
      </c>
      <c r="P11" s="104"/>
      <c r="Q11" s="115">
        <f>VLOOKUP(A11,'[1]销售台账'!$C$2:$T$1310,18,0)</f>
        <v>0</v>
      </c>
      <c r="R11" s="116">
        <f>VLOOKUP(A11,'[1]销售台账'!$C$2:$AD$1310,28,0)</f>
        <v>0</v>
      </c>
      <c r="S11" s="115">
        <f>M11*$S$5</f>
        <v>507259.512268644</v>
      </c>
      <c r="T11" s="115" t="b">
        <f t="shared" si="4"/>
        <v>0</v>
      </c>
      <c r="U11" s="115" t="b">
        <f t="shared" si="3"/>
        <v>1</v>
      </c>
      <c r="V11" s="115">
        <f>VLOOKUP(A11,'[1]销售台账'!$C$2:$O$1310,13,0)</f>
        <v>0</v>
      </c>
      <c r="W11" s="115">
        <f>VLOOKUP(A11,'[1]销售台账'!$C$2:$S$1310,17,0)</f>
        <v>0</v>
      </c>
      <c r="X11" s="117">
        <f>VLOOKUP(A11,'[1]销售台账'!$C$2:$AB$1310,26,0)</f>
      </c>
    </row>
    <row r="12" spans="1:24" s="76" customFormat="1" ht="24.75" customHeight="1">
      <c r="A12" s="76" t="s">
        <v>43</v>
      </c>
      <c r="B12" s="87">
        <v>7</v>
      </c>
      <c r="C12" s="87">
        <v>5</v>
      </c>
      <c r="D12" s="88" t="s">
        <v>44</v>
      </c>
      <c r="E12" s="88">
        <v>4</v>
      </c>
      <c r="F12" s="92" t="s">
        <v>34</v>
      </c>
      <c r="G12" s="90">
        <v>2.9</v>
      </c>
      <c r="H12" s="91">
        <v>84.59</v>
      </c>
      <c r="I12" s="100">
        <f t="shared" si="0"/>
        <v>17.92</v>
      </c>
      <c r="J12" s="92">
        <v>66.67</v>
      </c>
      <c r="K12" s="101">
        <f t="shared" si="1"/>
        <v>7115.210707180328</v>
      </c>
      <c r="L12" s="102">
        <f t="shared" si="2"/>
        <v>9027.683721619678</v>
      </c>
      <c r="M12" s="102">
        <v>601875.673720384</v>
      </c>
      <c r="N12" s="103"/>
      <c r="O12" s="90" t="s">
        <v>31</v>
      </c>
      <c r="P12" s="104"/>
      <c r="Q12" s="115">
        <f>VLOOKUP(A12,'[1]销售台账'!$C$2:$T$1310,18,0)</f>
        <v>0</v>
      </c>
      <c r="R12" s="116">
        <f>VLOOKUP(A12,'[1]销售台账'!$C$2:$AD$1310,28,0)</f>
        <v>0</v>
      </c>
      <c r="S12" s="115">
        <f>M12*$S$5</f>
        <v>511594.3226623264</v>
      </c>
      <c r="T12" s="115" t="b">
        <f t="shared" si="4"/>
        <v>0</v>
      </c>
      <c r="U12" s="115" t="b">
        <f t="shared" si="3"/>
        <v>1</v>
      </c>
      <c r="V12" s="115">
        <f>VLOOKUP(A12,'[1]销售台账'!$C$2:$O$1310,13,0)</f>
        <v>0</v>
      </c>
      <c r="W12" s="115">
        <f>VLOOKUP(A12,'[1]销售台账'!$C$2:$S$1310,17,0)</f>
        <v>0</v>
      </c>
      <c r="X12" s="117">
        <f>VLOOKUP(A12,'[1]销售台账'!$C$2:$AB$1310,26,0)</f>
      </c>
    </row>
    <row r="13" spans="1:24" s="76" customFormat="1" ht="24.75" customHeight="1">
      <c r="A13" s="76" t="s">
        <v>45</v>
      </c>
      <c r="B13" s="87">
        <v>8</v>
      </c>
      <c r="C13" s="87">
        <v>5</v>
      </c>
      <c r="D13" s="88" t="s">
        <v>46</v>
      </c>
      <c r="E13" s="88">
        <v>4</v>
      </c>
      <c r="F13" s="92" t="s">
        <v>34</v>
      </c>
      <c r="G13" s="90">
        <v>2.9</v>
      </c>
      <c r="H13" s="93">
        <v>84.59</v>
      </c>
      <c r="I13" s="100">
        <f t="shared" si="0"/>
        <v>17.92</v>
      </c>
      <c r="J13" s="92">
        <v>66.67</v>
      </c>
      <c r="K13" s="101">
        <f t="shared" si="1"/>
        <v>7115.210707180328</v>
      </c>
      <c r="L13" s="102">
        <f t="shared" si="2"/>
        <v>9027.683721619678</v>
      </c>
      <c r="M13" s="102">
        <v>601875.673720384</v>
      </c>
      <c r="N13" s="103"/>
      <c r="O13" s="90" t="s">
        <v>31</v>
      </c>
      <c r="P13" s="104"/>
      <c r="Q13" s="115">
        <f>VLOOKUP(A13,'[1]销售台账'!$C$2:$T$1310,18,0)</f>
        <v>0</v>
      </c>
      <c r="R13" s="116">
        <f>VLOOKUP(A13,'[1]销售台账'!$C$2:$AD$1310,28,0)</f>
        <v>0</v>
      </c>
      <c r="S13" s="115">
        <f>M13*$S$5</f>
        <v>511594.3226623264</v>
      </c>
      <c r="T13" s="115" t="b">
        <f t="shared" si="4"/>
        <v>0</v>
      </c>
      <c r="U13" s="115" t="b">
        <f t="shared" si="3"/>
        <v>1</v>
      </c>
      <c r="V13" s="115">
        <f>VLOOKUP(A13,'[1]销售台账'!$C$2:$O$1310,13,0)</f>
        <v>0</v>
      </c>
      <c r="W13" s="115">
        <f>VLOOKUP(A13,'[1]销售台账'!$C$2:$S$1310,17,0)</f>
        <v>0</v>
      </c>
      <c r="X13" s="117">
        <f>VLOOKUP(A13,'[1]销售台账'!$C$2:$AB$1310,26,0)</f>
      </c>
    </row>
    <row r="14" spans="1:24" s="76" customFormat="1" ht="24.75" customHeight="1">
      <c r="A14" s="76" t="s">
        <v>47</v>
      </c>
      <c r="B14" s="87">
        <v>9</v>
      </c>
      <c r="C14" s="87">
        <v>5</v>
      </c>
      <c r="D14" s="88" t="s">
        <v>48</v>
      </c>
      <c r="E14" s="88">
        <v>4</v>
      </c>
      <c r="F14" s="92" t="s">
        <v>34</v>
      </c>
      <c r="G14" s="90">
        <v>2.9</v>
      </c>
      <c r="H14" s="91">
        <v>84.59</v>
      </c>
      <c r="I14" s="100">
        <f t="shared" si="0"/>
        <v>17.92</v>
      </c>
      <c r="J14" s="88">
        <v>66.67</v>
      </c>
      <c r="K14" s="101">
        <f t="shared" si="1"/>
        <v>7054.922529691926</v>
      </c>
      <c r="L14" s="102">
        <f t="shared" si="2"/>
        <v>8951.190892254988</v>
      </c>
      <c r="M14" s="102">
        <v>596775.89678664</v>
      </c>
      <c r="N14" s="103"/>
      <c r="O14" s="90" t="s">
        <v>31</v>
      </c>
      <c r="P14" s="104"/>
      <c r="Q14" s="115">
        <f>VLOOKUP(A14,'[1]销售台账'!$C$2:$T$1310,18,0)</f>
        <v>0</v>
      </c>
      <c r="R14" s="116">
        <f>VLOOKUP(A14,'[1]销售台账'!$C$2:$AD$1310,28,0)</f>
        <v>0</v>
      </c>
      <c r="S14" s="115">
        <f>M14*$S$5</f>
        <v>507259.512268644</v>
      </c>
      <c r="T14" s="115" t="b">
        <f t="shared" si="4"/>
        <v>0</v>
      </c>
      <c r="U14" s="115" t="b">
        <f t="shared" si="3"/>
        <v>1</v>
      </c>
      <c r="V14" s="115">
        <f>VLOOKUP(A14,'[1]销售台账'!$C$2:$O$1310,13,0)</f>
        <v>0</v>
      </c>
      <c r="W14" s="115">
        <f>VLOOKUP(A14,'[1]销售台账'!$C$2:$S$1310,17,0)</f>
        <v>0</v>
      </c>
      <c r="X14" s="117">
        <f>VLOOKUP(A14,'[1]销售台账'!$C$2:$AB$1310,26,0)</f>
      </c>
    </row>
    <row r="15" spans="1:24" s="76" customFormat="1" ht="24.75" customHeight="1">
      <c r="A15" s="76" t="s">
        <v>49</v>
      </c>
      <c r="B15" s="87">
        <v>10</v>
      </c>
      <c r="C15" s="87">
        <v>5</v>
      </c>
      <c r="D15" s="88" t="s">
        <v>50</v>
      </c>
      <c r="E15" s="88">
        <v>4</v>
      </c>
      <c r="F15" s="92" t="s">
        <v>30</v>
      </c>
      <c r="G15" s="90">
        <v>2.9</v>
      </c>
      <c r="H15" s="91">
        <v>99.6</v>
      </c>
      <c r="I15" s="100">
        <f t="shared" si="0"/>
        <v>21.099999999999994</v>
      </c>
      <c r="J15" s="92">
        <v>78.5</v>
      </c>
      <c r="K15" s="101">
        <f t="shared" si="1"/>
        <v>8899.981913546759</v>
      </c>
      <c r="L15" s="102">
        <f t="shared" si="2"/>
        <v>11292.206351455507</v>
      </c>
      <c r="M15" s="102">
        <v>886438.1985892572</v>
      </c>
      <c r="N15" s="103"/>
      <c r="O15" s="90" t="s">
        <v>31</v>
      </c>
      <c r="P15" s="104"/>
      <c r="Q15" s="115">
        <f>VLOOKUP(A15,'[1]销售台账'!$C$2:$T$1310,18,0)</f>
        <v>0</v>
      </c>
      <c r="R15" s="116">
        <f>VLOOKUP(A15,'[1]销售台账'!$C$2:$AD$1310,28,0)</f>
        <v>859237</v>
      </c>
      <c r="S15" s="115">
        <f>M15*$S$5</f>
        <v>753472.4688008686</v>
      </c>
      <c r="T15" s="115" t="b">
        <f t="shared" si="4"/>
        <v>1</v>
      </c>
      <c r="U15" s="115" t="b">
        <f t="shared" si="3"/>
        <v>1</v>
      </c>
      <c r="V15" s="115" t="str">
        <f>VLOOKUP(A15,'[1]销售台账'!$C$2:$O$1310,13,0)</f>
        <v>孙夏日</v>
      </c>
      <c r="W15" s="115" t="str">
        <f>VLOOKUP(A15,'[1]销售台账'!$C$2:$S$1310,17,0)</f>
        <v>中介-兆丰</v>
      </c>
      <c r="X15" s="117">
        <f>VLOOKUP(A15,'[1]销售台账'!$C$2:$AB$1310,26,0)</f>
      </c>
    </row>
    <row r="16" spans="1:24" s="76" customFormat="1" ht="24.75" customHeight="1">
      <c r="A16" s="76" t="s">
        <v>51</v>
      </c>
      <c r="B16" s="87">
        <v>11</v>
      </c>
      <c r="C16" s="87">
        <v>5</v>
      </c>
      <c r="D16" s="88" t="s">
        <v>52</v>
      </c>
      <c r="E16" s="88">
        <v>5</v>
      </c>
      <c r="F16" s="92" t="s">
        <v>30</v>
      </c>
      <c r="G16" s="90">
        <v>2.9</v>
      </c>
      <c r="H16" s="91">
        <v>99.6</v>
      </c>
      <c r="I16" s="100">
        <f t="shared" si="0"/>
        <v>21.099999999999994</v>
      </c>
      <c r="J16" s="92">
        <v>78.5</v>
      </c>
      <c r="K16" s="101">
        <f t="shared" si="1"/>
        <v>8019.533369506245</v>
      </c>
      <c r="L16" s="102">
        <f t="shared" si="2"/>
        <v>10175.102211500916</v>
      </c>
      <c r="M16" s="102">
        <v>798745.523602822</v>
      </c>
      <c r="N16" s="103"/>
      <c r="O16" s="90" t="s">
        <v>31</v>
      </c>
      <c r="P16" s="104"/>
      <c r="Q16" s="115">
        <f>VLOOKUP(A16,'[1]销售台账'!$C$2:$T$1310,18,0)</f>
        <v>45178</v>
      </c>
      <c r="R16" s="116">
        <f>VLOOKUP(A16,'[1]销售台账'!$C$2:$AD$1310,28,0)</f>
        <v>793927</v>
      </c>
      <c r="S16" s="115">
        <f>M16*$S$5</f>
        <v>678933.6950623987</v>
      </c>
      <c r="T16" s="115" t="b">
        <f t="shared" si="4"/>
        <v>1</v>
      </c>
      <c r="U16" s="115" t="b">
        <f t="shared" si="3"/>
        <v>1</v>
      </c>
      <c r="V16" s="115" t="str">
        <f>VLOOKUP(A16,'[1]销售台账'!$C$2:$O$1310,13,0)</f>
        <v>何活敏</v>
      </c>
      <c r="W16" s="115" t="str">
        <f>VLOOKUP(A16,'[1]销售台账'!$C$2:$S$1310,17,0)</f>
        <v>中介-喜佳</v>
      </c>
      <c r="X16" s="117">
        <f>VLOOKUP(A16,'[1]销售台账'!$C$2:$AB$1310,26,0)</f>
      </c>
    </row>
    <row r="17" spans="1:24" s="76" customFormat="1" ht="24.75" customHeight="1">
      <c r="A17" s="76" t="s">
        <v>53</v>
      </c>
      <c r="B17" s="87">
        <v>12</v>
      </c>
      <c r="C17" s="87">
        <v>5</v>
      </c>
      <c r="D17" s="88" t="s">
        <v>54</v>
      </c>
      <c r="E17" s="88">
        <v>5</v>
      </c>
      <c r="F17" s="92" t="s">
        <v>34</v>
      </c>
      <c r="G17" s="90">
        <v>2.9</v>
      </c>
      <c r="H17" s="91">
        <v>84.59</v>
      </c>
      <c r="I17" s="100">
        <f t="shared" si="0"/>
        <v>17.92</v>
      </c>
      <c r="J17" s="92">
        <v>66.67</v>
      </c>
      <c r="K17" s="101">
        <f t="shared" si="1"/>
        <v>7718.092482064263</v>
      </c>
      <c r="L17" s="102">
        <f t="shared" si="2"/>
        <v>9792.612015266477</v>
      </c>
      <c r="M17" s="102">
        <v>652873.443057816</v>
      </c>
      <c r="N17" s="103"/>
      <c r="O17" s="90" t="s">
        <v>31</v>
      </c>
      <c r="P17" s="104"/>
      <c r="Q17" s="115">
        <f>VLOOKUP(A17,'[1]销售台账'!$C$2:$T$1310,18,0)</f>
        <v>0</v>
      </c>
      <c r="R17" s="116">
        <f>VLOOKUP(A17,'[1]销售台账'!$C$2:$AD$1310,28,0)</f>
        <v>0</v>
      </c>
      <c r="S17" s="115">
        <f>M17*$S$5</f>
        <v>554942.4265991435</v>
      </c>
      <c r="T17" s="115" t="b">
        <f t="shared" si="4"/>
        <v>0</v>
      </c>
      <c r="U17" s="115" t="b">
        <f t="shared" si="3"/>
        <v>1</v>
      </c>
      <c r="V17" s="115">
        <f>VLOOKUP(A17,'[1]销售台账'!$C$2:$O$1310,13,0)</f>
        <v>0</v>
      </c>
      <c r="W17" s="115">
        <f>VLOOKUP(A17,'[1]销售台账'!$C$2:$S$1310,17,0)</f>
        <v>0</v>
      </c>
      <c r="X17" s="117">
        <f>VLOOKUP(A17,'[1]销售台账'!$C$2:$AB$1310,26,0)</f>
      </c>
    </row>
    <row r="18" spans="1:24" s="76" customFormat="1" ht="24.75" customHeight="1">
      <c r="A18" s="76" t="s">
        <v>55</v>
      </c>
      <c r="B18" s="87">
        <v>13</v>
      </c>
      <c r="C18" s="87">
        <v>5</v>
      </c>
      <c r="D18" s="88" t="s">
        <v>56</v>
      </c>
      <c r="E18" s="88">
        <v>5</v>
      </c>
      <c r="F18" s="92" t="s">
        <v>34</v>
      </c>
      <c r="G18" s="90">
        <v>2.9</v>
      </c>
      <c r="H18" s="93">
        <v>84.59</v>
      </c>
      <c r="I18" s="100">
        <f t="shared" si="0"/>
        <v>17.92</v>
      </c>
      <c r="J18" s="92">
        <v>66.67</v>
      </c>
      <c r="K18" s="101">
        <f t="shared" si="1"/>
        <v>7778.380659552665</v>
      </c>
      <c r="L18" s="102">
        <f t="shared" si="2"/>
        <v>9869.104844631167</v>
      </c>
      <c r="M18" s="102">
        <v>657973.21999156</v>
      </c>
      <c r="N18" s="103"/>
      <c r="O18" s="90" t="s">
        <v>31</v>
      </c>
      <c r="P18" s="104"/>
      <c r="Q18" s="115">
        <f>VLOOKUP(A18,'[1]销售台账'!$C$2:$T$1310,18,0)</f>
        <v>0</v>
      </c>
      <c r="R18" s="116">
        <f>VLOOKUP(A18,'[1]销售台账'!$C$2:$AD$1310,28,0)</f>
        <v>0</v>
      </c>
      <c r="S18" s="115">
        <f>M18*$S$5</f>
        <v>559277.236992826</v>
      </c>
      <c r="T18" s="115" t="b">
        <f t="shared" si="4"/>
        <v>0</v>
      </c>
      <c r="U18" s="115" t="b">
        <f t="shared" si="3"/>
        <v>1</v>
      </c>
      <c r="V18" s="115">
        <f>VLOOKUP(A18,'[1]销售台账'!$C$2:$O$1310,13,0)</f>
        <v>0</v>
      </c>
      <c r="W18" s="115">
        <f>VLOOKUP(A18,'[1]销售台账'!$C$2:$S$1310,17,0)</f>
        <v>0</v>
      </c>
      <c r="X18" s="117">
        <f>VLOOKUP(A18,'[1]销售台账'!$C$2:$AB$1310,26,0)</f>
      </c>
    </row>
    <row r="19" spans="1:24" s="76" customFormat="1" ht="24.75" customHeight="1">
      <c r="A19" s="76" t="s">
        <v>57</v>
      </c>
      <c r="B19" s="87">
        <v>14</v>
      </c>
      <c r="C19" s="87">
        <v>5</v>
      </c>
      <c r="D19" s="88" t="s">
        <v>58</v>
      </c>
      <c r="E19" s="88">
        <v>5</v>
      </c>
      <c r="F19" s="92" t="s">
        <v>34</v>
      </c>
      <c r="G19" s="90">
        <v>2.9</v>
      </c>
      <c r="H19" s="94">
        <v>84.59</v>
      </c>
      <c r="I19" s="100">
        <f t="shared" si="0"/>
        <v>17.92</v>
      </c>
      <c r="J19" s="92">
        <v>66.67</v>
      </c>
      <c r="K19" s="101">
        <f t="shared" si="1"/>
        <v>7778.380659552665</v>
      </c>
      <c r="L19" s="102">
        <f t="shared" si="2"/>
        <v>9869.104844631167</v>
      </c>
      <c r="M19" s="102">
        <v>657973.21999156</v>
      </c>
      <c r="N19" s="103"/>
      <c r="O19" s="90" t="s">
        <v>31</v>
      </c>
      <c r="P19" s="104"/>
      <c r="Q19" s="115">
        <f>VLOOKUP(A19,'[1]销售台账'!$C$2:$T$1310,18,0)</f>
        <v>0</v>
      </c>
      <c r="R19" s="116">
        <f>VLOOKUP(A19,'[1]销售台账'!$C$2:$AD$1310,28,0)</f>
        <v>0</v>
      </c>
      <c r="S19" s="115">
        <f>M19*$S$5</f>
        <v>559277.236992826</v>
      </c>
      <c r="T19" s="115" t="b">
        <f t="shared" si="4"/>
        <v>0</v>
      </c>
      <c r="U19" s="115" t="b">
        <f t="shared" si="3"/>
        <v>1</v>
      </c>
      <c r="V19" s="115">
        <f>VLOOKUP(A19,'[1]销售台账'!$C$2:$O$1310,13,0)</f>
        <v>0</v>
      </c>
      <c r="W19" s="115">
        <f>VLOOKUP(A19,'[1]销售台账'!$C$2:$S$1310,17,0)</f>
        <v>0</v>
      </c>
      <c r="X19" s="117">
        <f>VLOOKUP(A19,'[1]销售台账'!$C$2:$AB$1310,26,0)</f>
      </c>
    </row>
    <row r="20" spans="1:24" s="76" customFormat="1" ht="24.75" customHeight="1">
      <c r="A20" s="76" t="s">
        <v>59</v>
      </c>
      <c r="B20" s="87">
        <v>15</v>
      </c>
      <c r="C20" s="87">
        <v>5</v>
      </c>
      <c r="D20" s="88" t="s">
        <v>60</v>
      </c>
      <c r="E20" s="88">
        <v>5</v>
      </c>
      <c r="F20" s="92" t="s">
        <v>34</v>
      </c>
      <c r="G20" s="90">
        <v>2.9</v>
      </c>
      <c r="H20" s="93">
        <v>84.59</v>
      </c>
      <c r="I20" s="100">
        <f t="shared" si="0"/>
        <v>17.92</v>
      </c>
      <c r="J20" s="92">
        <v>66.67</v>
      </c>
      <c r="K20" s="101">
        <f t="shared" si="1"/>
        <v>7718.092482064263</v>
      </c>
      <c r="L20" s="102">
        <f t="shared" si="2"/>
        <v>9792.612015266477</v>
      </c>
      <c r="M20" s="102">
        <v>652873.443057816</v>
      </c>
      <c r="N20" s="103"/>
      <c r="O20" s="90" t="s">
        <v>31</v>
      </c>
      <c r="P20" s="104"/>
      <c r="Q20" s="115">
        <f>VLOOKUP(A20,'[1]销售台账'!$C$2:$T$1310,18,0)</f>
        <v>0</v>
      </c>
      <c r="R20" s="116">
        <f>VLOOKUP(A20,'[1]销售台账'!$C$2:$AD$1310,28,0)</f>
        <v>0</v>
      </c>
      <c r="S20" s="115">
        <f>M20*$S$5</f>
        <v>554942.4265991435</v>
      </c>
      <c r="T20" s="115" t="b">
        <f t="shared" si="4"/>
        <v>0</v>
      </c>
      <c r="U20" s="115" t="b">
        <f t="shared" si="3"/>
        <v>1</v>
      </c>
      <c r="V20" s="115">
        <f>VLOOKUP(A20,'[1]销售台账'!$C$2:$O$1310,13,0)</f>
        <v>0</v>
      </c>
      <c r="W20" s="115">
        <f>VLOOKUP(A20,'[1]销售台账'!$C$2:$S$1310,17,0)</f>
        <v>0</v>
      </c>
      <c r="X20" s="117">
        <f>VLOOKUP(A20,'[1]销售台账'!$C$2:$AB$1310,26,0)</f>
      </c>
    </row>
    <row r="21" spans="1:24" s="76" customFormat="1" ht="24.75" customHeight="1">
      <c r="A21" s="76" t="s">
        <v>61</v>
      </c>
      <c r="B21" s="87">
        <v>16</v>
      </c>
      <c r="C21" s="87">
        <v>5</v>
      </c>
      <c r="D21" s="88" t="s">
        <v>62</v>
      </c>
      <c r="E21" s="88">
        <v>5</v>
      </c>
      <c r="F21" s="92" t="s">
        <v>30</v>
      </c>
      <c r="G21" s="90">
        <v>2.9</v>
      </c>
      <c r="H21" s="91">
        <v>99.6</v>
      </c>
      <c r="I21" s="100">
        <f t="shared" si="0"/>
        <v>21.099999999999994</v>
      </c>
      <c r="J21" s="92">
        <v>78.5</v>
      </c>
      <c r="K21" s="101">
        <f t="shared" si="1"/>
        <v>8079.821546994638</v>
      </c>
      <c r="L21" s="102">
        <f t="shared" si="2"/>
        <v>10251.595236696381</v>
      </c>
      <c r="M21" s="102">
        <v>804750.226080666</v>
      </c>
      <c r="N21" s="103"/>
      <c r="O21" s="90" t="s">
        <v>31</v>
      </c>
      <c r="P21" s="104"/>
      <c r="Q21" s="115">
        <f>VLOOKUP(A21,'[1]销售台账'!$C$2:$T$1310,18,0)</f>
        <v>0</v>
      </c>
      <c r="R21" s="116">
        <f>VLOOKUP(A21,'[1]销售台账'!$C$2:$AD$1310,28,0)</f>
        <v>0</v>
      </c>
      <c r="S21" s="115">
        <f>M21*$S$5</f>
        <v>684037.692168566</v>
      </c>
      <c r="T21" s="115" t="b">
        <f t="shared" si="4"/>
        <v>0</v>
      </c>
      <c r="U21" s="115" t="b">
        <f t="shared" si="3"/>
        <v>1</v>
      </c>
      <c r="V21" s="115">
        <f>VLOOKUP(A21,'[1]销售台账'!$C$2:$O$1310,13,0)</f>
        <v>0</v>
      </c>
      <c r="W21" s="115">
        <f>VLOOKUP(A21,'[1]销售台账'!$C$2:$S$1310,17,0)</f>
        <v>0</v>
      </c>
      <c r="X21" s="117">
        <f>VLOOKUP(A21,'[1]销售台账'!$C$2:$AB$1310,26,0)</f>
      </c>
    </row>
    <row r="22" spans="1:24" s="76" customFormat="1" ht="24.75" customHeight="1">
      <c r="A22" s="76" t="s">
        <v>63</v>
      </c>
      <c r="B22" s="87">
        <v>17</v>
      </c>
      <c r="C22" s="87">
        <v>5</v>
      </c>
      <c r="D22" s="88" t="s">
        <v>64</v>
      </c>
      <c r="E22" s="88">
        <v>6</v>
      </c>
      <c r="F22" s="92" t="s">
        <v>34</v>
      </c>
      <c r="G22" s="90">
        <v>2.9</v>
      </c>
      <c r="H22" s="91">
        <v>84.59</v>
      </c>
      <c r="I22" s="100">
        <f aca="true" t="shared" si="5" ref="I22:I45">H22-J22</f>
        <v>17.92</v>
      </c>
      <c r="J22" s="92">
        <v>66.67</v>
      </c>
      <c r="K22" s="101">
        <f aca="true" t="shared" si="6" ref="K22:K45">M22/H22</f>
        <v>7742.207753059629</v>
      </c>
      <c r="L22" s="102">
        <f aca="true" t="shared" si="7" ref="L22:L56">M22/J22</f>
        <v>9823.20914701236</v>
      </c>
      <c r="M22" s="102">
        <v>654913.353831314</v>
      </c>
      <c r="N22" s="103"/>
      <c r="O22" s="90" t="s">
        <v>31</v>
      </c>
      <c r="P22" s="104"/>
      <c r="Q22" s="115">
        <f>VLOOKUP(A22,'[1]销售台账'!$C$2:$T$1310,18,0)</f>
        <v>0</v>
      </c>
      <c r="R22" s="116">
        <f>VLOOKUP(A22,'[1]销售台账'!$C$2:$AD$1310,28,0)</f>
        <v>0</v>
      </c>
      <c r="S22" s="115">
        <f aca="true" t="shared" si="8" ref="S22:S45">M22*$S$5</f>
        <v>556676.3507566169</v>
      </c>
      <c r="T22" s="115" t="b">
        <f aca="true" t="shared" si="9" ref="T22:T45">R22&gt;S22</f>
        <v>0</v>
      </c>
      <c r="U22" s="115" t="b">
        <f aca="true" t="shared" si="10" ref="U22:U45">M22&gt;R22</f>
        <v>1</v>
      </c>
      <c r="V22" s="115">
        <f>VLOOKUP(A22,'[1]销售台账'!$C$2:$O$1310,13,0)</f>
        <v>0</v>
      </c>
      <c r="W22" s="115">
        <f>VLOOKUP(A22,'[1]销售台账'!$C$2:$S$1310,17,0)</f>
        <v>0</v>
      </c>
      <c r="X22" s="117">
        <f>VLOOKUP(A22,'[1]销售台账'!$C$2:$AB$1310,26,0)</f>
      </c>
    </row>
    <row r="23" spans="1:24" s="76" customFormat="1" ht="24.75" customHeight="1">
      <c r="A23" s="76" t="s">
        <v>65</v>
      </c>
      <c r="B23" s="87">
        <v>18</v>
      </c>
      <c r="C23" s="87">
        <v>5</v>
      </c>
      <c r="D23" s="88" t="s">
        <v>66</v>
      </c>
      <c r="E23" s="88">
        <v>6</v>
      </c>
      <c r="F23" s="92" t="s">
        <v>34</v>
      </c>
      <c r="G23" s="90">
        <v>2.9</v>
      </c>
      <c r="H23" s="93">
        <v>84.59</v>
      </c>
      <c r="I23" s="100">
        <f t="shared" si="5"/>
        <v>17.92</v>
      </c>
      <c r="J23" s="92">
        <v>66.67</v>
      </c>
      <c r="K23" s="101">
        <f t="shared" si="6"/>
        <v>7802.49593054802</v>
      </c>
      <c r="L23" s="102">
        <f t="shared" si="7"/>
        <v>9899.701976377037</v>
      </c>
      <c r="M23" s="102">
        <v>660013.130765057</v>
      </c>
      <c r="N23" s="103"/>
      <c r="O23" s="90" t="s">
        <v>31</v>
      </c>
      <c r="P23" s="104"/>
      <c r="Q23" s="115">
        <f>VLOOKUP(A23,'[1]销售台账'!$C$2:$T$1310,18,0)</f>
        <v>0</v>
      </c>
      <c r="R23" s="116">
        <f>VLOOKUP(A23,'[1]销售台账'!$C$2:$AD$1310,28,0)</f>
        <v>0</v>
      </c>
      <c r="S23" s="115">
        <f t="shared" si="8"/>
        <v>561011.1611502984</v>
      </c>
      <c r="T23" s="115" t="b">
        <f t="shared" si="9"/>
        <v>0</v>
      </c>
      <c r="U23" s="115" t="b">
        <f t="shared" si="10"/>
        <v>1</v>
      </c>
      <c r="V23" s="115">
        <f>VLOOKUP(A23,'[1]销售台账'!$C$2:$O$1310,13,0)</f>
        <v>0</v>
      </c>
      <c r="W23" s="115">
        <f>VLOOKUP(A23,'[1]销售台账'!$C$2:$S$1310,17,0)</f>
        <v>0</v>
      </c>
      <c r="X23" s="117">
        <f>VLOOKUP(A23,'[1]销售台账'!$C$2:$AB$1310,26,0)</f>
      </c>
    </row>
    <row r="24" spans="1:24" s="76" customFormat="1" ht="24.75" customHeight="1">
      <c r="A24" s="76" t="s">
        <v>67</v>
      </c>
      <c r="B24" s="87">
        <v>19</v>
      </c>
      <c r="C24" s="87">
        <v>5</v>
      </c>
      <c r="D24" s="88" t="s">
        <v>68</v>
      </c>
      <c r="E24" s="88">
        <v>6</v>
      </c>
      <c r="F24" s="92" t="s">
        <v>34</v>
      </c>
      <c r="G24" s="90">
        <v>2.9</v>
      </c>
      <c r="H24" s="93">
        <v>84.59</v>
      </c>
      <c r="I24" s="100">
        <f t="shared" si="5"/>
        <v>17.92</v>
      </c>
      <c r="J24" s="92">
        <v>66.67</v>
      </c>
      <c r="K24" s="101">
        <f t="shared" si="6"/>
        <v>7802.49593054802</v>
      </c>
      <c r="L24" s="102">
        <f t="shared" si="7"/>
        <v>9899.701976377037</v>
      </c>
      <c r="M24" s="102">
        <v>660013.130765057</v>
      </c>
      <c r="N24" s="103"/>
      <c r="O24" s="90" t="s">
        <v>31</v>
      </c>
      <c r="P24" s="104"/>
      <c r="Q24" s="115">
        <f>VLOOKUP(A24,'[1]销售台账'!$C$2:$T$1310,18,0)</f>
        <v>0</v>
      </c>
      <c r="R24" s="116">
        <f>VLOOKUP(A24,'[1]销售台账'!$C$2:$AD$1310,28,0)</f>
        <v>0</v>
      </c>
      <c r="S24" s="115">
        <f t="shared" si="8"/>
        <v>561011.1611502984</v>
      </c>
      <c r="T24" s="115" t="b">
        <f t="shared" si="9"/>
        <v>0</v>
      </c>
      <c r="U24" s="115" t="b">
        <f t="shared" si="10"/>
        <v>1</v>
      </c>
      <c r="V24" s="115">
        <f>VLOOKUP(A24,'[1]销售台账'!$C$2:$O$1310,13,0)</f>
        <v>0</v>
      </c>
      <c r="W24" s="115">
        <f>VLOOKUP(A24,'[1]销售台账'!$C$2:$S$1310,17,0)</f>
        <v>0</v>
      </c>
      <c r="X24" s="117">
        <f>VLOOKUP(A24,'[1]销售台账'!$C$2:$AB$1310,26,0)</f>
      </c>
    </row>
    <row r="25" spans="1:24" s="76" customFormat="1" ht="24.75" customHeight="1">
      <c r="A25" s="76" t="s">
        <v>69</v>
      </c>
      <c r="B25" s="87">
        <v>20</v>
      </c>
      <c r="C25" s="87">
        <v>5</v>
      </c>
      <c r="D25" s="88" t="s">
        <v>70</v>
      </c>
      <c r="E25" s="88">
        <v>6</v>
      </c>
      <c r="F25" s="92" t="s">
        <v>34</v>
      </c>
      <c r="G25" s="90">
        <v>2.9</v>
      </c>
      <c r="H25" s="91">
        <v>84.59</v>
      </c>
      <c r="I25" s="100">
        <f t="shared" si="5"/>
        <v>17.92</v>
      </c>
      <c r="J25" s="88">
        <v>66.67</v>
      </c>
      <c r="K25" s="101">
        <f t="shared" si="6"/>
        <v>7742.207753059629</v>
      </c>
      <c r="L25" s="102">
        <f t="shared" si="7"/>
        <v>9823.20914701236</v>
      </c>
      <c r="M25" s="102">
        <v>654913.353831314</v>
      </c>
      <c r="N25" s="103"/>
      <c r="O25" s="90" t="s">
        <v>31</v>
      </c>
      <c r="P25" s="104"/>
      <c r="Q25" s="115">
        <f>VLOOKUP(A25,'[1]销售台账'!$C$2:$T$1310,18,0)</f>
        <v>0</v>
      </c>
      <c r="R25" s="116">
        <f>VLOOKUP(A25,'[1]销售台账'!$C$2:$AD$1310,28,0)</f>
        <v>0</v>
      </c>
      <c r="S25" s="115">
        <f t="shared" si="8"/>
        <v>556676.3507566169</v>
      </c>
      <c r="T25" s="115" t="b">
        <f t="shared" si="9"/>
        <v>0</v>
      </c>
      <c r="U25" s="115" t="b">
        <f t="shared" si="10"/>
        <v>1</v>
      </c>
      <c r="V25" s="115">
        <f>VLOOKUP(A25,'[1]销售台账'!$C$2:$O$1310,13,0)</f>
        <v>0</v>
      </c>
      <c r="W25" s="115">
        <f>VLOOKUP(A25,'[1]销售台账'!$C$2:$S$1310,17,0)</f>
        <v>0</v>
      </c>
      <c r="X25" s="117">
        <f>VLOOKUP(A25,'[1]销售台账'!$C$2:$AB$1310,26,0)</f>
      </c>
    </row>
    <row r="26" spans="1:24" s="76" customFormat="1" ht="24.75" customHeight="1">
      <c r="A26" s="76" t="s">
        <v>71</v>
      </c>
      <c r="B26" s="87">
        <v>21</v>
      </c>
      <c r="C26" s="87">
        <v>5</v>
      </c>
      <c r="D26" s="88" t="s">
        <v>72</v>
      </c>
      <c r="E26" s="88">
        <v>6</v>
      </c>
      <c r="F26" s="92" t="s">
        <v>30</v>
      </c>
      <c r="G26" s="90">
        <v>2.9</v>
      </c>
      <c r="H26" s="91">
        <v>99.6</v>
      </c>
      <c r="I26" s="100">
        <f t="shared" si="5"/>
        <v>21.099999999999994</v>
      </c>
      <c r="J26" s="92">
        <v>78.5</v>
      </c>
      <c r="K26" s="101">
        <f t="shared" si="6"/>
        <v>8103.93681798999</v>
      </c>
      <c r="L26" s="102">
        <f t="shared" si="7"/>
        <v>10282.19244677456</v>
      </c>
      <c r="M26" s="102">
        <v>807152.107071803</v>
      </c>
      <c r="N26" s="103"/>
      <c r="O26" s="90" t="s">
        <v>31</v>
      </c>
      <c r="P26" s="104"/>
      <c r="Q26" s="115">
        <f>VLOOKUP(A26,'[1]销售台账'!$C$2:$T$1310,18,0)</f>
        <v>0</v>
      </c>
      <c r="R26" s="116">
        <f>VLOOKUP(A26,'[1]销售台账'!$C$2:$AD$1310,28,0)</f>
        <v>0</v>
      </c>
      <c r="S26" s="115">
        <f t="shared" si="8"/>
        <v>686079.2910110325</v>
      </c>
      <c r="T26" s="115" t="b">
        <f t="shared" si="9"/>
        <v>0</v>
      </c>
      <c r="U26" s="115" t="b">
        <f t="shared" si="10"/>
        <v>1</v>
      </c>
      <c r="V26" s="115">
        <f>VLOOKUP(A26,'[1]销售台账'!$C$2:$O$1310,13,0)</f>
        <v>0</v>
      </c>
      <c r="W26" s="115">
        <f>VLOOKUP(A26,'[1]销售台账'!$C$2:$S$1310,17,0)</f>
        <v>0</v>
      </c>
      <c r="X26" s="117">
        <f>VLOOKUP(A26,'[1]销售台账'!$C$2:$AB$1310,26,0)</f>
      </c>
    </row>
    <row r="27" spans="1:24" s="76" customFormat="1" ht="24.75" customHeight="1">
      <c r="A27" s="76" t="s">
        <v>73</v>
      </c>
      <c r="B27" s="87">
        <v>22</v>
      </c>
      <c r="C27" s="87">
        <v>5</v>
      </c>
      <c r="D27" s="88" t="s">
        <v>74</v>
      </c>
      <c r="E27" s="88">
        <v>7</v>
      </c>
      <c r="F27" s="92" t="s">
        <v>30</v>
      </c>
      <c r="G27" s="90">
        <v>2.9</v>
      </c>
      <c r="H27" s="91">
        <v>99.6</v>
      </c>
      <c r="I27" s="100">
        <f t="shared" si="5"/>
        <v>21.099999999999994</v>
      </c>
      <c r="J27" s="92">
        <v>78.5</v>
      </c>
      <c r="K27" s="101">
        <f t="shared" si="6"/>
        <v>8067.763911496959</v>
      </c>
      <c r="L27" s="102">
        <f t="shared" si="7"/>
        <v>10236.296631657287</v>
      </c>
      <c r="M27" s="102">
        <v>803549.285585097</v>
      </c>
      <c r="N27" s="103"/>
      <c r="O27" s="90" t="s">
        <v>31</v>
      </c>
      <c r="P27" s="104"/>
      <c r="Q27" s="115">
        <f>VLOOKUP(A27,'[1]销售台账'!$C$2:$T$1310,18,0)</f>
        <v>0</v>
      </c>
      <c r="R27" s="116">
        <f>VLOOKUP(A27,'[1]销售台账'!$C$2:$AD$1310,28,0)</f>
        <v>0</v>
      </c>
      <c r="S27" s="115">
        <f t="shared" si="8"/>
        <v>683016.8927473325</v>
      </c>
      <c r="T27" s="115" t="b">
        <f t="shared" si="9"/>
        <v>0</v>
      </c>
      <c r="U27" s="115" t="b">
        <f t="shared" si="10"/>
        <v>1</v>
      </c>
      <c r="V27" s="115">
        <f>VLOOKUP(A27,'[1]销售台账'!$C$2:$O$1310,13,0)</f>
        <v>0</v>
      </c>
      <c r="W27" s="115">
        <f>VLOOKUP(A27,'[1]销售台账'!$C$2:$S$1310,17,0)</f>
        <v>0</v>
      </c>
      <c r="X27" s="117">
        <f>VLOOKUP(A27,'[1]销售台账'!$C$2:$AB$1310,26,0)</f>
      </c>
    </row>
    <row r="28" spans="1:24" s="76" customFormat="1" ht="24.75" customHeight="1">
      <c r="A28" s="76" t="s">
        <v>75</v>
      </c>
      <c r="B28" s="87">
        <v>23</v>
      </c>
      <c r="C28" s="87">
        <v>5</v>
      </c>
      <c r="D28" s="88" t="s">
        <v>76</v>
      </c>
      <c r="E28" s="88">
        <v>7</v>
      </c>
      <c r="F28" s="92" t="s">
        <v>34</v>
      </c>
      <c r="G28" s="90">
        <v>2.9</v>
      </c>
      <c r="H28" s="91">
        <v>84.59</v>
      </c>
      <c r="I28" s="100">
        <f t="shared" si="5"/>
        <v>17.92</v>
      </c>
      <c r="J28" s="92">
        <v>66.67</v>
      </c>
      <c r="K28" s="101">
        <f t="shared" si="6"/>
        <v>7766.323024054982</v>
      </c>
      <c r="L28" s="102">
        <f t="shared" si="7"/>
        <v>9853.806278758226</v>
      </c>
      <c r="M28" s="102">
        <v>656953.264604811</v>
      </c>
      <c r="N28" s="103"/>
      <c r="O28" s="90" t="s">
        <v>31</v>
      </c>
      <c r="P28" s="104"/>
      <c r="Q28" s="115">
        <f>VLOOKUP(A28,'[1]销售台账'!$C$2:$T$1310,18,0)</f>
        <v>0</v>
      </c>
      <c r="R28" s="116">
        <f>VLOOKUP(A28,'[1]销售台账'!$C$2:$AD$1310,28,0)</f>
        <v>0</v>
      </c>
      <c r="S28" s="115">
        <f t="shared" si="8"/>
        <v>558410.2749140894</v>
      </c>
      <c r="T28" s="115" t="b">
        <f t="shared" si="9"/>
        <v>0</v>
      </c>
      <c r="U28" s="115" t="b">
        <f t="shared" si="10"/>
        <v>1</v>
      </c>
      <c r="V28" s="115">
        <f>VLOOKUP(A28,'[1]销售台账'!$C$2:$O$1310,13,0)</f>
        <v>0</v>
      </c>
      <c r="W28" s="115">
        <f>VLOOKUP(A28,'[1]销售台账'!$C$2:$S$1310,17,0)</f>
        <v>0</v>
      </c>
      <c r="X28" s="117">
        <f>VLOOKUP(A28,'[1]销售台账'!$C$2:$AB$1310,26,0)</f>
      </c>
    </row>
    <row r="29" spans="1:24" s="76" customFormat="1" ht="24.75" customHeight="1">
      <c r="A29" s="76" t="s">
        <v>77</v>
      </c>
      <c r="B29" s="87">
        <v>24</v>
      </c>
      <c r="C29" s="87">
        <v>5</v>
      </c>
      <c r="D29" s="88" t="s">
        <v>78</v>
      </c>
      <c r="E29" s="88">
        <v>7</v>
      </c>
      <c r="F29" s="92" t="s">
        <v>34</v>
      </c>
      <c r="G29" s="90">
        <v>2.9</v>
      </c>
      <c r="H29" s="93">
        <v>84.59</v>
      </c>
      <c r="I29" s="100">
        <f t="shared" si="5"/>
        <v>17.92</v>
      </c>
      <c r="J29" s="92">
        <v>66.67</v>
      </c>
      <c r="K29" s="101">
        <f t="shared" si="6"/>
        <v>7826.611201543374</v>
      </c>
      <c r="L29" s="102">
        <f t="shared" si="7"/>
        <v>9930.299108122903</v>
      </c>
      <c r="M29" s="102">
        <v>662053.041538554</v>
      </c>
      <c r="N29" s="103"/>
      <c r="O29" s="90" t="s">
        <v>31</v>
      </c>
      <c r="P29" s="104"/>
      <c r="Q29" s="115">
        <f>VLOOKUP(A29,'[1]销售台账'!$C$2:$T$1310,18,0)</f>
        <v>0</v>
      </c>
      <c r="R29" s="116">
        <f>VLOOKUP(A29,'[1]销售台账'!$C$2:$AD$1310,28,0)</f>
        <v>0</v>
      </c>
      <c r="S29" s="115">
        <f t="shared" si="8"/>
        <v>562745.0853077709</v>
      </c>
      <c r="T29" s="115" t="b">
        <f t="shared" si="9"/>
        <v>0</v>
      </c>
      <c r="U29" s="115" t="b">
        <f t="shared" si="10"/>
        <v>1</v>
      </c>
      <c r="V29" s="115">
        <f>VLOOKUP(A29,'[1]销售台账'!$C$2:$O$1310,13,0)</f>
        <v>0</v>
      </c>
      <c r="W29" s="115">
        <f>VLOOKUP(A29,'[1]销售台账'!$C$2:$S$1310,17,0)</f>
        <v>0</v>
      </c>
      <c r="X29" s="117">
        <f>VLOOKUP(A29,'[1]销售台账'!$C$2:$AB$1310,26,0)</f>
      </c>
    </row>
    <row r="30" spans="1:24" s="76" customFormat="1" ht="24.75" customHeight="1">
      <c r="A30" s="76" t="s">
        <v>79</v>
      </c>
      <c r="B30" s="87">
        <v>25</v>
      </c>
      <c r="C30" s="87">
        <v>5</v>
      </c>
      <c r="D30" s="88" t="s">
        <v>80</v>
      </c>
      <c r="E30" s="88">
        <v>7</v>
      </c>
      <c r="F30" s="92" t="s">
        <v>34</v>
      </c>
      <c r="G30" s="90">
        <v>2.9</v>
      </c>
      <c r="H30" s="91">
        <v>84.59</v>
      </c>
      <c r="I30" s="100">
        <f t="shared" si="5"/>
        <v>17.92</v>
      </c>
      <c r="J30" s="88">
        <v>66.67</v>
      </c>
      <c r="K30" s="101">
        <f t="shared" si="6"/>
        <v>7826.611201543374</v>
      </c>
      <c r="L30" s="102">
        <f t="shared" si="7"/>
        <v>9930.299108122903</v>
      </c>
      <c r="M30" s="102">
        <v>662053.041538554</v>
      </c>
      <c r="N30" s="103"/>
      <c r="O30" s="90" t="s">
        <v>31</v>
      </c>
      <c r="P30" s="104"/>
      <c r="Q30" s="115">
        <f>VLOOKUP(A30,'[1]销售台账'!$C$2:$T$1310,18,0)</f>
        <v>0</v>
      </c>
      <c r="R30" s="116">
        <f>VLOOKUP(A30,'[1]销售台账'!$C$2:$AD$1310,28,0)</f>
        <v>0</v>
      </c>
      <c r="S30" s="115">
        <f t="shared" si="8"/>
        <v>562745.0853077709</v>
      </c>
      <c r="T30" s="115" t="b">
        <f t="shared" si="9"/>
        <v>0</v>
      </c>
      <c r="U30" s="115" t="b">
        <f t="shared" si="10"/>
        <v>1</v>
      </c>
      <c r="V30" s="115">
        <f>VLOOKUP(A30,'[1]销售台账'!$C$2:$O$1310,13,0)</f>
        <v>0</v>
      </c>
      <c r="W30" s="115">
        <f>VLOOKUP(A30,'[1]销售台账'!$C$2:$S$1310,17,0)</f>
        <v>0</v>
      </c>
      <c r="X30" s="117">
        <f>VLOOKUP(A30,'[1]销售台账'!$C$2:$AB$1310,26,0)</f>
      </c>
    </row>
    <row r="31" spans="1:24" s="76" customFormat="1" ht="24.75" customHeight="1">
      <c r="A31" s="76" t="s">
        <v>81</v>
      </c>
      <c r="B31" s="87">
        <v>26</v>
      </c>
      <c r="C31" s="87">
        <v>5</v>
      </c>
      <c r="D31" s="88" t="s">
        <v>82</v>
      </c>
      <c r="E31" s="88">
        <v>7</v>
      </c>
      <c r="F31" s="92" t="s">
        <v>34</v>
      </c>
      <c r="G31" s="90">
        <v>2.9</v>
      </c>
      <c r="H31" s="91">
        <v>84.59</v>
      </c>
      <c r="I31" s="100">
        <f t="shared" si="5"/>
        <v>17.92</v>
      </c>
      <c r="J31" s="92">
        <v>66.67</v>
      </c>
      <c r="K31" s="101">
        <f t="shared" si="6"/>
        <v>7766.323024054982</v>
      </c>
      <c r="L31" s="102">
        <f t="shared" si="7"/>
        <v>9853.806278758226</v>
      </c>
      <c r="M31" s="102">
        <v>656953.264604811</v>
      </c>
      <c r="N31" s="103"/>
      <c r="O31" s="90" t="s">
        <v>31</v>
      </c>
      <c r="P31" s="104"/>
      <c r="Q31" s="115">
        <f>VLOOKUP(A31,'[1]销售台账'!$C$2:$T$1310,18,0)</f>
        <v>0</v>
      </c>
      <c r="R31" s="116">
        <f>VLOOKUP(A31,'[1]销售台账'!$C$2:$AD$1310,28,0)</f>
        <v>0</v>
      </c>
      <c r="S31" s="115">
        <f t="shared" si="8"/>
        <v>558410.2749140894</v>
      </c>
      <c r="T31" s="115" t="b">
        <f t="shared" si="9"/>
        <v>0</v>
      </c>
      <c r="U31" s="115" t="b">
        <f t="shared" si="10"/>
        <v>1</v>
      </c>
      <c r="V31" s="115">
        <f>VLOOKUP(A31,'[1]销售台账'!$C$2:$O$1310,13,0)</f>
        <v>0</v>
      </c>
      <c r="W31" s="115">
        <f>VLOOKUP(A31,'[1]销售台账'!$C$2:$S$1310,17,0)</f>
        <v>0</v>
      </c>
      <c r="X31" s="117">
        <f>VLOOKUP(A31,'[1]销售台账'!$C$2:$AB$1310,26,0)</f>
      </c>
    </row>
    <row r="32" spans="1:24" s="76" customFormat="1" ht="24.75" customHeight="1">
      <c r="A32" s="76" t="s">
        <v>83</v>
      </c>
      <c r="B32" s="87">
        <v>27</v>
      </c>
      <c r="C32" s="87">
        <v>5</v>
      </c>
      <c r="D32" s="88" t="s">
        <v>84</v>
      </c>
      <c r="E32" s="88">
        <v>7</v>
      </c>
      <c r="F32" s="92" t="s">
        <v>30</v>
      </c>
      <c r="G32" s="90">
        <v>2.9</v>
      </c>
      <c r="H32" s="91">
        <v>99.6</v>
      </c>
      <c r="I32" s="100">
        <f t="shared" si="5"/>
        <v>21.099999999999994</v>
      </c>
      <c r="J32" s="92">
        <v>78.5</v>
      </c>
      <c r="K32" s="101">
        <f t="shared" si="6"/>
        <v>8128.0520889853515</v>
      </c>
      <c r="L32" s="102">
        <f t="shared" si="7"/>
        <v>10312.789656852752</v>
      </c>
      <c r="M32" s="102">
        <v>809553.988062941</v>
      </c>
      <c r="N32" s="103"/>
      <c r="O32" s="90" t="s">
        <v>31</v>
      </c>
      <c r="P32" s="104"/>
      <c r="Q32" s="115">
        <f>VLOOKUP(A32,'[1]销售台账'!$C$2:$T$1310,18,0)</f>
        <v>0</v>
      </c>
      <c r="R32" s="116">
        <f>VLOOKUP(A32,'[1]销售台账'!$C$2:$AD$1310,28,0)</f>
        <v>0</v>
      </c>
      <c r="S32" s="115">
        <f t="shared" si="8"/>
        <v>688120.8898534998</v>
      </c>
      <c r="T32" s="115" t="b">
        <f t="shared" si="9"/>
        <v>0</v>
      </c>
      <c r="U32" s="115" t="b">
        <f t="shared" si="10"/>
        <v>1</v>
      </c>
      <c r="V32" s="115">
        <f>VLOOKUP(A32,'[1]销售台账'!$C$2:$O$1310,13,0)</f>
        <v>0</v>
      </c>
      <c r="W32" s="115">
        <f>VLOOKUP(A32,'[1]销售台账'!$C$2:$S$1310,17,0)</f>
        <v>0</v>
      </c>
      <c r="X32" s="117">
        <f>VLOOKUP(A32,'[1]销售台账'!$C$2:$AB$1310,26,0)</f>
      </c>
    </row>
    <row r="33" spans="1:24" s="76" customFormat="1" ht="24.75" customHeight="1">
      <c r="A33" s="76" t="s">
        <v>85</v>
      </c>
      <c r="B33" s="87">
        <v>28</v>
      </c>
      <c r="C33" s="87">
        <v>5</v>
      </c>
      <c r="D33" s="88" t="s">
        <v>86</v>
      </c>
      <c r="E33" s="88">
        <v>8</v>
      </c>
      <c r="F33" s="92" t="s">
        <v>30</v>
      </c>
      <c r="G33" s="90">
        <v>2.9</v>
      </c>
      <c r="H33" s="91">
        <v>99.6</v>
      </c>
      <c r="I33" s="100">
        <f t="shared" si="5"/>
        <v>21.099999999999994</v>
      </c>
      <c r="J33" s="92">
        <v>78.5</v>
      </c>
      <c r="K33" s="101">
        <f t="shared" si="6"/>
        <v>8091.879182492319</v>
      </c>
      <c r="L33" s="102">
        <f t="shared" si="7"/>
        <v>10266.893841735477</v>
      </c>
      <c r="M33" s="102">
        <v>805951.166576235</v>
      </c>
      <c r="N33" s="103"/>
      <c r="O33" s="90" t="s">
        <v>31</v>
      </c>
      <c r="P33" s="104"/>
      <c r="Q33" s="115">
        <f>VLOOKUP(A33,'[1]销售台账'!$C$2:$T$1310,18,0)</f>
        <v>0</v>
      </c>
      <c r="R33" s="116">
        <f>VLOOKUP(A33,'[1]销售台账'!$C$2:$AD$1310,28,0)</f>
        <v>0</v>
      </c>
      <c r="S33" s="115">
        <f t="shared" si="8"/>
        <v>685058.4915897998</v>
      </c>
      <c r="T33" s="115" t="b">
        <f t="shared" si="9"/>
        <v>0</v>
      </c>
      <c r="U33" s="115" t="b">
        <f t="shared" si="10"/>
        <v>1</v>
      </c>
      <c r="V33" s="115">
        <f>VLOOKUP(A33,'[1]销售台账'!$C$2:$O$1310,13,0)</f>
        <v>0</v>
      </c>
      <c r="W33" s="115">
        <f>VLOOKUP(A33,'[1]销售台账'!$C$2:$S$1310,17,0)</f>
        <v>0</v>
      </c>
      <c r="X33" s="117">
        <f>VLOOKUP(A33,'[1]销售台账'!$C$2:$AB$1310,26,0)</f>
      </c>
    </row>
    <row r="34" spans="1:24" s="76" customFormat="1" ht="24.75" customHeight="1">
      <c r="A34" s="76" t="s">
        <v>87</v>
      </c>
      <c r="B34" s="87">
        <v>29</v>
      </c>
      <c r="C34" s="87">
        <v>5</v>
      </c>
      <c r="D34" s="88" t="s">
        <v>88</v>
      </c>
      <c r="E34" s="88">
        <v>8</v>
      </c>
      <c r="F34" s="92" t="s">
        <v>34</v>
      </c>
      <c r="G34" s="90">
        <v>2.9</v>
      </c>
      <c r="H34" s="93">
        <v>84.59</v>
      </c>
      <c r="I34" s="100">
        <f t="shared" si="5"/>
        <v>17.92</v>
      </c>
      <c r="J34" s="92">
        <v>66.67</v>
      </c>
      <c r="K34" s="101">
        <f t="shared" si="6"/>
        <v>7790.438295050337</v>
      </c>
      <c r="L34" s="102">
        <f t="shared" si="7"/>
        <v>9884.403410504096</v>
      </c>
      <c r="M34" s="102">
        <v>658993.175378308</v>
      </c>
      <c r="N34" s="103"/>
      <c r="O34" s="90" t="s">
        <v>31</v>
      </c>
      <c r="P34" s="104"/>
      <c r="Q34" s="115">
        <f>VLOOKUP(A34,'[1]销售台账'!$C$2:$T$1310,18,0)</f>
        <v>0</v>
      </c>
      <c r="R34" s="116">
        <f>VLOOKUP(A34,'[1]销售台账'!$C$2:$AD$1310,28,0)</f>
        <v>0</v>
      </c>
      <c r="S34" s="115">
        <f t="shared" si="8"/>
        <v>560144.1990715618</v>
      </c>
      <c r="T34" s="115" t="b">
        <f t="shared" si="9"/>
        <v>0</v>
      </c>
      <c r="U34" s="115" t="b">
        <f t="shared" si="10"/>
        <v>1</v>
      </c>
      <c r="V34" s="115">
        <f>VLOOKUP(A34,'[1]销售台账'!$C$2:$O$1310,13,0)</f>
        <v>0</v>
      </c>
      <c r="W34" s="115">
        <f>VLOOKUP(A34,'[1]销售台账'!$C$2:$S$1310,17,0)</f>
        <v>0</v>
      </c>
      <c r="X34" s="117">
        <f>VLOOKUP(A34,'[1]销售台账'!$C$2:$AB$1310,26,0)</f>
      </c>
    </row>
    <row r="35" spans="1:24" s="76" customFormat="1" ht="24.75" customHeight="1">
      <c r="A35" s="76" t="s">
        <v>89</v>
      </c>
      <c r="B35" s="87">
        <v>30</v>
      </c>
      <c r="C35" s="87">
        <v>5</v>
      </c>
      <c r="D35" s="88" t="s">
        <v>90</v>
      </c>
      <c r="E35" s="88">
        <v>8</v>
      </c>
      <c r="F35" s="92" t="s">
        <v>34</v>
      </c>
      <c r="G35" s="90">
        <v>2.9</v>
      </c>
      <c r="H35" s="91">
        <v>84.59</v>
      </c>
      <c r="I35" s="100">
        <f t="shared" si="5"/>
        <v>17.92</v>
      </c>
      <c r="J35" s="92">
        <v>66.67</v>
      </c>
      <c r="K35" s="101">
        <f t="shared" si="6"/>
        <v>7850.7264725387395</v>
      </c>
      <c r="L35" s="102">
        <f t="shared" si="7"/>
        <v>9960.896239868787</v>
      </c>
      <c r="M35" s="102">
        <v>664092.952312052</v>
      </c>
      <c r="N35" s="103"/>
      <c r="O35" s="90" t="s">
        <v>31</v>
      </c>
      <c r="P35" s="104"/>
      <c r="Q35" s="115">
        <f>VLOOKUP(A35,'[1]销售台账'!$C$2:$T$1310,18,0)</f>
        <v>0</v>
      </c>
      <c r="R35" s="116">
        <f>VLOOKUP(A35,'[1]销售台账'!$C$2:$AD$1310,28,0)</f>
        <v>0</v>
      </c>
      <c r="S35" s="115">
        <f t="shared" si="8"/>
        <v>564479.0094652442</v>
      </c>
      <c r="T35" s="115" t="b">
        <f t="shared" si="9"/>
        <v>0</v>
      </c>
      <c r="U35" s="115" t="b">
        <f t="shared" si="10"/>
        <v>1</v>
      </c>
      <c r="V35" s="115">
        <f>VLOOKUP(A35,'[1]销售台账'!$C$2:$O$1310,13,0)</f>
        <v>0</v>
      </c>
      <c r="W35" s="115">
        <f>VLOOKUP(A35,'[1]销售台账'!$C$2:$S$1310,17,0)</f>
        <v>0</v>
      </c>
      <c r="X35" s="117">
        <f>VLOOKUP(A35,'[1]销售台账'!$C$2:$AB$1310,26,0)</f>
      </c>
    </row>
    <row r="36" spans="1:24" s="76" customFormat="1" ht="24.75" customHeight="1">
      <c r="A36" s="76" t="s">
        <v>91</v>
      </c>
      <c r="B36" s="87">
        <v>31</v>
      </c>
      <c r="C36" s="87">
        <v>5</v>
      </c>
      <c r="D36" s="88" t="s">
        <v>92</v>
      </c>
      <c r="E36" s="88">
        <v>8</v>
      </c>
      <c r="F36" s="92" t="s">
        <v>34</v>
      </c>
      <c r="G36" s="90">
        <v>2.9</v>
      </c>
      <c r="H36" s="91">
        <v>84.59</v>
      </c>
      <c r="I36" s="100">
        <f t="shared" si="5"/>
        <v>17.92</v>
      </c>
      <c r="J36" s="92">
        <v>66.67</v>
      </c>
      <c r="K36" s="101">
        <f t="shared" si="6"/>
        <v>7850.7264725387395</v>
      </c>
      <c r="L36" s="102">
        <f t="shared" si="7"/>
        <v>9960.896239868787</v>
      </c>
      <c r="M36" s="102">
        <v>664092.952312052</v>
      </c>
      <c r="N36" s="103"/>
      <c r="O36" s="90" t="s">
        <v>31</v>
      </c>
      <c r="P36" s="104"/>
      <c r="Q36" s="115">
        <f>VLOOKUP(A36,'[1]销售台账'!$C$2:$T$1310,18,0)</f>
        <v>0</v>
      </c>
      <c r="R36" s="116">
        <f>VLOOKUP(A36,'[1]销售台账'!$C$2:$AD$1310,28,0)</f>
        <v>0</v>
      </c>
      <c r="S36" s="115">
        <f t="shared" si="8"/>
        <v>564479.0094652442</v>
      </c>
      <c r="T36" s="115" t="b">
        <f t="shared" si="9"/>
        <v>0</v>
      </c>
      <c r="U36" s="115" t="b">
        <f t="shared" si="10"/>
        <v>1</v>
      </c>
      <c r="V36" s="115">
        <f>VLOOKUP(A36,'[1]销售台账'!$C$2:$O$1310,13,0)</f>
        <v>0</v>
      </c>
      <c r="W36" s="115">
        <f>VLOOKUP(A36,'[1]销售台账'!$C$2:$S$1310,17,0)</f>
        <v>0</v>
      </c>
      <c r="X36" s="117">
        <f>VLOOKUP(A36,'[1]销售台账'!$C$2:$AB$1310,26,0)</f>
      </c>
    </row>
    <row r="37" spans="1:24" s="76" customFormat="1" ht="24.75" customHeight="1">
      <c r="A37" s="76" t="s">
        <v>93</v>
      </c>
      <c r="B37" s="87">
        <v>32</v>
      </c>
      <c r="C37" s="87">
        <v>5</v>
      </c>
      <c r="D37" s="88" t="s">
        <v>94</v>
      </c>
      <c r="E37" s="88">
        <v>8</v>
      </c>
      <c r="F37" s="92" t="s">
        <v>34</v>
      </c>
      <c r="G37" s="90">
        <v>2.9</v>
      </c>
      <c r="H37" s="93">
        <v>84.59</v>
      </c>
      <c r="I37" s="100">
        <f t="shared" si="5"/>
        <v>17.92</v>
      </c>
      <c r="J37" s="92">
        <v>66.67</v>
      </c>
      <c r="K37" s="101">
        <f t="shared" si="6"/>
        <v>7790.438295050337</v>
      </c>
      <c r="L37" s="102">
        <f t="shared" si="7"/>
        <v>9884.403410504096</v>
      </c>
      <c r="M37" s="102">
        <v>658993.175378308</v>
      </c>
      <c r="N37" s="103"/>
      <c r="O37" s="90" t="s">
        <v>31</v>
      </c>
      <c r="P37" s="104"/>
      <c r="Q37" s="115">
        <f>VLOOKUP(A37,'[1]销售台账'!$C$2:$T$1310,18,0)</f>
        <v>0</v>
      </c>
      <c r="R37" s="116">
        <f>VLOOKUP(A37,'[1]销售台账'!$C$2:$AD$1310,28,0)</f>
        <v>0</v>
      </c>
      <c r="S37" s="115">
        <f t="shared" si="8"/>
        <v>560144.1990715618</v>
      </c>
      <c r="T37" s="115" t="b">
        <f t="shared" si="9"/>
        <v>0</v>
      </c>
      <c r="U37" s="115" t="b">
        <f t="shared" si="10"/>
        <v>1</v>
      </c>
      <c r="V37" s="115">
        <f>VLOOKUP(A37,'[1]销售台账'!$C$2:$O$1310,13,0)</f>
        <v>0</v>
      </c>
      <c r="W37" s="115">
        <f>VLOOKUP(A37,'[1]销售台账'!$C$2:$S$1310,17,0)</f>
        <v>0</v>
      </c>
      <c r="X37" s="117">
        <f>VLOOKUP(A37,'[1]销售台账'!$C$2:$AB$1310,26,0)</f>
      </c>
    </row>
    <row r="38" spans="1:24" s="76" customFormat="1" ht="24.75" customHeight="1">
      <c r="A38" s="76" t="s">
        <v>95</v>
      </c>
      <c r="B38" s="87">
        <v>33</v>
      </c>
      <c r="C38" s="87">
        <v>5</v>
      </c>
      <c r="D38" s="88" t="s">
        <v>96</v>
      </c>
      <c r="E38" s="88">
        <v>8</v>
      </c>
      <c r="F38" s="92" t="s">
        <v>30</v>
      </c>
      <c r="G38" s="90">
        <v>2.9</v>
      </c>
      <c r="H38" s="91">
        <v>99.6</v>
      </c>
      <c r="I38" s="100">
        <f t="shared" si="5"/>
        <v>21.099999999999994</v>
      </c>
      <c r="J38" s="88">
        <v>78.5</v>
      </c>
      <c r="K38" s="101">
        <f t="shared" si="6"/>
        <v>8152.167359980714</v>
      </c>
      <c r="L38" s="102">
        <f t="shared" si="7"/>
        <v>10343.386866930943</v>
      </c>
      <c r="M38" s="102">
        <v>811955.869054079</v>
      </c>
      <c r="N38" s="103"/>
      <c r="O38" s="90" t="s">
        <v>31</v>
      </c>
      <c r="P38" s="104"/>
      <c r="Q38" s="115">
        <f>VLOOKUP(A38,'[1]销售台账'!$C$2:$T$1310,18,0)</f>
        <v>0</v>
      </c>
      <c r="R38" s="116">
        <f>VLOOKUP(A38,'[1]销售台账'!$C$2:$AD$1310,28,0)</f>
        <v>0</v>
      </c>
      <c r="S38" s="115">
        <f t="shared" si="8"/>
        <v>690162.4886959671</v>
      </c>
      <c r="T38" s="115" t="b">
        <f t="shared" si="9"/>
        <v>0</v>
      </c>
      <c r="U38" s="115" t="b">
        <f t="shared" si="10"/>
        <v>1</v>
      </c>
      <c r="V38" s="115">
        <f>VLOOKUP(A38,'[1]销售台账'!$C$2:$O$1310,13,0)</f>
        <v>0</v>
      </c>
      <c r="W38" s="115">
        <f>VLOOKUP(A38,'[1]销售台账'!$C$2:$S$1310,17,0)</f>
        <v>0</v>
      </c>
      <c r="X38" s="117">
        <f>VLOOKUP(A38,'[1]销售台账'!$C$2:$AB$1310,26,0)</f>
      </c>
    </row>
    <row r="39" spans="1:24" s="76" customFormat="1" ht="24.75" customHeight="1">
      <c r="A39" s="76" t="s">
        <v>97</v>
      </c>
      <c r="B39" s="87">
        <v>34</v>
      </c>
      <c r="C39" s="87">
        <v>5</v>
      </c>
      <c r="D39" s="88" t="s">
        <v>98</v>
      </c>
      <c r="E39" s="88">
        <v>9</v>
      </c>
      <c r="F39" s="92" t="s">
        <v>30</v>
      </c>
      <c r="G39" s="90">
        <v>2.9</v>
      </c>
      <c r="H39" s="91">
        <v>99.6</v>
      </c>
      <c r="I39" s="100">
        <f t="shared" si="5"/>
        <v>21.099999999999994</v>
      </c>
      <c r="J39" s="92">
        <v>78.5</v>
      </c>
      <c r="K39" s="101">
        <f t="shared" si="6"/>
        <v>9739.193344185205</v>
      </c>
      <c r="L39" s="102">
        <f t="shared" si="7"/>
        <v>12356.989262176387</v>
      </c>
      <c r="M39" s="102">
        <v>970023.6570808464</v>
      </c>
      <c r="N39" s="103"/>
      <c r="O39" s="90" t="s">
        <v>31</v>
      </c>
      <c r="P39" s="104"/>
      <c r="Q39" s="115">
        <f>VLOOKUP(A39,'[1]销售台账'!$C$2:$T$1310,18,0)</f>
        <v>45158</v>
      </c>
      <c r="R39" s="116">
        <f>VLOOKUP(A39,'[1]销售台账'!$C$2:$AD$1310,28,0)</f>
        <v>948777</v>
      </c>
      <c r="S39" s="115">
        <f t="shared" si="8"/>
        <v>824520.1085187194</v>
      </c>
      <c r="T39" s="115" t="b">
        <f t="shared" si="9"/>
        <v>1</v>
      </c>
      <c r="U39" s="115" t="b">
        <f t="shared" si="10"/>
        <v>1</v>
      </c>
      <c r="V39" s="115" t="str">
        <f>VLOOKUP(A39,'[1]销售台账'!$C$2:$O$1310,13,0)</f>
        <v>卜亚双;李卓荣</v>
      </c>
      <c r="W39" s="115" t="str">
        <f>VLOOKUP(A39,'[1]销售台账'!$C$2:$S$1310,17,0)</f>
        <v>中介-华江</v>
      </c>
      <c r="X39" s="117">
        <f>VLOOKUP(A39,'[1]销售台账'!$C$2:$AB$1310,26,0)</f>
      </c>
    </row>
    <row r="40" spans="1:24" s="76" customFormat="1" ht="24.75" customHeight="1">
      <c r="A40" s="76" t="s">
        <v>99</v>
      </c>
      <c r="B40" s="87">
        <v>35</v>
      </c>
      <c r="C40" s="87">
        <v>5</v>
      </c>
      <c r="D40" s="88" t="s">
        <v>100</v>
      </c>
      <c r="E40" s="88">
        <v>9</v>
      </c>
      <c r="F40" s="92" t="s">
        <v>34</v>
      </c>
      <c r="G40" s="90">
        <v>2.9</v>
      </c>
      <c r="H40" s="91">
        <v>84.59</v>
      </c>
      <c r="I40" s="100">
        <f t="shared" si="5"/>
        <v>17.92</v>
      </c>
      <c r="J40" s="92">
        <v>66.67</v>
      </c>
      <c r="K40" s="101">
        <f t="shared" si="6"/>
        <v>7814.5535660457035</v>
      </c>
      <c r="L40" s="102">
        <f t="shared" si="7"/>
        <v>9915.000542249978</v>
      </c>
      <c r="M40" s="102">
        <v>661033.086151806</v>
      </c>
      <c r="N40" s="103"/>
      <c r="O40" s="90" t="s">
        <v>31</v>
      </c>
      <c r="P40" s="104"/>
      <c r="Q40" s="115">
        <f>VLOOKUP(A40,'[1]销售台账'!$C$2:$T$1310,18,0)</f>
        <v>0</v>
      </c>
      <c r="R40" s="116">
        <f>VLOOKUP(A40,'[1]销售台账'!$C$2:$AD$1310,28,0)</f>
        <v>0</v>
      </c>
      <c r="S40" s="115">
        <f t="shared" si="8"/>
        <v>561878.1232290352</v>
      </c>
      <c r="T40" s="115" t="b">
        <f t="shared" si="9"/>
        <v>0</v>
      </c>
      <c r="U40" s="115" t="b">
        <f t="shared" si="10"/>
        <v>1</v>
      </c>
      <c r="V40" s="115">
        <f>VLOOKUP(A40,'[1]销售台账'!$C$2:$O$1310,13,0)</f>
        <v>0</v>
      </c>
      <c r="W40" s="115">
        <f>VLOOKUP(A40,'[1]销售台账'!$C$2:$S$1310,17,0)</f>
        <v>0</v>
      </c>
      <c r="X40" s="117">
        <f>VLOOKUP(A40,'[1]销售台账'!$C$2:$AB$1310,26,0)</f>
      </c>
    </row>
    <row r="41" spans="1:24" s="76" customFormat="1" ht="24.75" customHeight="1">
      <c r="A41" s="76" t="s">
        <v>101</v>
      </c>
      <c r="B41" s="87">
        <v>36</v>
      </c>
      <c r="C41" s="87">
        <v>5</v>
      </c>
      <c r="D41" s="88" t="s">
        <v>102</v>
      </c>
      <c r="E41" s="88">
        <v>9</v>
      </c>
      <c r="F41" s="92" t="s">
        <v>34</v>
      </c>
      <c r="G41" s="90">
        <v>2.9</v>
      </c>
      <c r="H41" s="91">
        <v>84.59</v>
      </c>
      <c r="I41" s="100">
        <f t="shared" si="5"/>
        <v>17.92</v>
      </c>
      <c r="J41" s="92">
        <v>66.67</v>
      </c>
      <c r="K41" s="101">
        <f t="shared" si="6"/>
        <v>7874.841743534093</v>
      </c>
      <c r="L41" s="102">
        <f t="shared" si="7"/>
        <v>9991.493371614653</v>
      </c>
      <c r="M41" s="102">
        <v>666132.863085549</v>
      </c>
      <c r="N41" s="103"/>
      <c r="O41" s="90" t="s">
        <v>31</v>
      </c>
      <c r="P41" s="104"/>
      <c r="Q41" s="115">
        <f>VLOOKUP(A41,'[1]销售台账'!$C$2:$T$1310,18,0)</f>
        <v>0</v>
      </c>
      <c r="R41" s="116">
        <f>VLOOKUP(A41,'[1]销售台账'!$C$2:$AD$1310,28,0)</f>
        <v>0</v>
      </c>
      <c r="S41" s="115">
        <f t="shared" si="8"/>
        <v>566212.9336227166</v>
      </c>
      <c r="T41" s="115" t="b">
        <f t="shared" si="9"/>
        <v>0</v>
      </c>
      <c r="U41" s="115" t="b">
        <f t="shared" si="10"/>
        <v>1</v>
      </c>
      <c r="V41" s="115">
        <f>VLOOKUP(A41,'[1]销售台账'!$C$2:$O$1310,13,0)</f>
        <v>0</v>
      </c>
      <c r="W41" s="115">
        <f>VLOOKUP(A41,'[1]销售台账'!$C$2:$S$1310,17,0)</f>
        <v>0</v>
      </c>
      <c r="X41" s="117">
        <f>VLOOKUP(A41,'[1]销售台账'!$C$2:$AB$1310,26,0)</f>
      </c>
    </row>
    <row r="42" spans="1:24" s="76" customFormat="1" ht="24.75" customHeight="1">
      <c r="A42" s="76" t="s">
        <v>103</v>
      </c>
      <c r="B42" s="87">
        <v>37</v>
      </c>
      <c r="C42" s="87">
        <v>5</v>
      </c>
      <c r="D42" s="88" t="s">
        <v>104</v>
      </c>
      <c r="E42" s="88">
        <v>9</v>
      </c>
      <c r="F42" s="92" t="s">
        <v>34</v>
      </c>
      <c r="G42" s="90">
        <v>2.9</v>
      </c>
      <c r="H42" s="93">
        <v>84.59</v>
      </c>
      <c r="I42" s="100">
        <f t="shared" si="5"/>
        <v>17.92</v>
      </c>
      <c r="J42" s="92">
        <v>66.67</v>
      </c>
      <c r="K42" s="101">
        <f t="shared" si="6"/>
        <v>7874.841743534093</v>
      </c>
      <c r="L42" s="102">
        <f t="shared" si="7"/>
        <v>9991.493371614653</v>
      </c>
      <c r="M42" s="102">
        <v>666132.863085549</v>
      </c>
      <c r="N42" s="103"/>
      <c r="O42" s="90" t="s">
        <v>31</v>
      </c>
      <c r="P42" s="104"/>
      <c r="Q42" s="115">
        <f>VLOOKUP(A42,'[1]销售台账'!$C$2:$T$1310,18,0)</f>
        <v>0</v>
      </c>
      <c r="R42" s="116">
        <f>VLOOKUP(A42,'[1]销售台账'!$C$2:$AD$1310,28,0)</f>
        <v>0</v>
      </c>
      <c r="S42" s="115">
        <f t="shared" si="8"/>
        <v>566212.9336227166</v>
      </c>
      <c r="T42" s="115" t="b">
        <f t="shared" si="9"/>
        <v>0</v>
      </c>
      <c r="U42" s="115" t="b">
        <f t="shared" si="10"/>
        <v>1</v>
      </c>
      <c r="V42" s="115">
        <f>VLOOKUP(A42,'[1]销售台账'!$C$2:$O$1310,13,0)</f>
        <v>0</v>
      </c>
      <c r="W42" s="115">
        <f>VLOOKUP(A42,'[1]销售台账'!$C$2:$S$1310,17,0)</f>
        <v>0</v>
      </c>
      <c r="X42" s="117">
        <f>VLOOKUP(A42,'[1]销售台账'!$C$2:$AB$1310,26,0)</f>
      </c>
    </row>
    <row r="43" spans="1:24" s="76" customFormat="1" ht="24.75" customHeight="1">
      <c r="A43" s="76" t="s">
        <v>105</v>
      </c>
      <c r="B43" s="87">
        <v>38</v>
      </c>
      <c r="C43" s="87">
        <v>5</v>
      </c>
      <c r="D43" s="88" t="s">
        <v>106</v>
      </c>
      <c r="E43" s="88">
        <v>9</v>
      </c>
      <c r="F43" s="92" t="s">
        <v>34</v>
      </c>
      <c r="G43" s="90">
        <v>2.9</v>
      </c>
      <c r="H43" s="91">
        <v>84.59</v>
      </c>
      <c r="I43" s="100">
        <f t="shared" si="5"/>
        <v>17.92</v>
      </c>
      <c r="J43" s="92">
        <v>66.67</v>
      </c>
      <c r="K43" s="101">
        <f t="shared" si="6"/>
        <v>7814.5535660457035</v>
      </c>
      <c r="L43" s="102">
        <f t="shared" si="7"/>
        <v>9915.000542249978</v>
      </c>
      <c r="M43" s="102">
        <v>661033.086151806</v>
      </c>
      <c r="N43" s="103"/>
      <c r="O43" s="90" t="s">
        <v>31</v>
      </c>
      <c r="P43" s="104"/>
      <c r="Q43" s="115">
        <f>VLOOKUP(A43,'[1]销售台账'!$C$2:$T$1310,18,0)</f>
        <v>0</v>
      </c>
      <c r="R43" s="116">
        <f>VLOOKUP(A43,'[1]销售台账'!$C$2:$AD$1310,28,0)</f>
        <v>0</v>
      </c>
      <c r="S43" s="115">
        <f t="shared" si="8"/>
        <v>561878.1232290352</v>
      </c>
      <c r="T43" s="115" t="b">
        <f t="shared" si="9"/>
        <v>0</v>
      </c>
      <c r="U43" s="115" t="b">
        <f t="shared" si="10"/>
        <v>1</v>
      </c>
      <c r="V43" s="115">
        <f>VLOOKUP(A43,'[1]销售台账'!$C$2:$O$1310,13,0)</f>
        <v>0</v>
      </c>
      <c r="W43" s="115">
        <f>VLOOKUP(A43,'[1]销售台账'!$C$2:$S$1310,17,0)</f>
        <v>0</v>
      </c>
      <c r="X43" s="117">
        <f>VLOOKUP(A43,'[1]销售台账'!$C$2:$AB$1310,26,0)</f>
      </c>
    </row>
    <row r="44" spans="1:24" s="76" customFormat="1" ht="24.75" customHeight="1">
      <c r="A44" s="76" t="s">
        <v>107</v>
      </c>
      <c r="B44" s="87">
        <v>39</v>
      </c>
      <c r="C44" s="87">
        <v>5</v>
      </c>
      <c r="D44" s="88" t="s">
        <v>108</v>
      </c>
      <c r="E44" s="88">
        <v>9</v>
      </c>
      <c r="F44" s="92" t="s">
        <v>30</v>
      </c>
      <c r="G44" s="90">
        <v>2.9</v>
      </c>
      <c r="H44" s="91">
        <v>99.6</v>
      </c>
      <c r="I44" s="100">
        <f t="shared" si="5"/>
        <v>21.099999999999994</v>
      </c>
      <c r="J44" s="92">
        <v>78.5</v>
      </c>
      <c r="K44" s="101">
        <f t="shared" si="6"/>
        <v>8176.282630976064</v>
      </c>
      <c r="L44" s="102">
        <f t="shared" si="7"/>
        <v>10373.98407700912</v>
      </c>
      <c r="M44" s="102">
        <v>814357.750045216</v>
      </c>
      <c r="N44" s="103"/>
      <c r="O44" s="90" t="s">
        <v>31</v>
      </c>
      <c r="P44" s="104"/>
      <c r="Q44" s="115">
        <f>VLOOKUP(A44,'[1]销售台账'!$C$2:$T$1310,18,0)</f>
        <v>0</v>
      </c>
      <c r="R44" s="116">
        <f>VLOOKUP(A44,'[1]销售台账'!$C$2:$AD$1310,28,0)</f>
        <v>0</v>
      </c>
      <c r="S44" s="115">
        <f t="shared" si="8"/>
        <v>692204.0875384335</v>
      </c>
      <c r="T44" s="115" t="b">
        <f t="shared" si="9"/>
        <v>0</v>
      </c>
      <c r="U44" s="115" t="b">
        <f t="shared" si="10"/>
        <v>1</v>
      </c>
      <c r="V44" s="115">
        <f>VLOOKUP(A44,'[1]销售台账'!$C$2:$O$1310,13,0)</f>
        <v>0</v>
      </c>
      <c r="W44" s="115">
        <f>VLOOKUP(A44,'[1]销售台账'!$C$2:$S$1310,17,0)</f>
        <v>0</v>
      </c>
      <c r="X44" s="117">
        <f>VLOOKUP(A44,'[1]销售台账'!$C$2:$AB$1310,26,0)</f>
      </c>
    </row>
    <row r="45" spans="1:24" s="76" customFormat="1" ht="24.75" customHeight="1">
      <c r="A45" s="76" t="s">
        <v>109</v>
      </c>
      <c r="B45" s="87">
        <v>40</v>
      </c>
      <c r="C45" s="87">
        <v>5</v>
      </c>
      <c r="D45" s="88" t="s">
        <v>110</v>
      </c>
      <c r="E45" s="88">
        <v>10</v>
      </c>
      <c r="F45" s="92" t="s">
        <v>30</v>
      </c>
      <c r="G45" s="90">
        <v>2.9</v>
      </c>
      <c r="H45" s="93">
        <v>99.6</v>
      </c>
      <c r="I45" s="100">
        <f t="shared" si="5"/>
        <v>21.099999999999994</v>
      </c>
      <c r="J45" s="92">
        <v>78.5</v>
      </c>
      <c r="K45" s="101">
        <f t="shared" si="6"/>
        <v>9768.131669379638</v>
      </c>
      <c r="L45" s="102">
        <f t="shared" si="7"/>
        <v>12393.705914270216</v>
      </c>
      <c r="M45" s="102">
        <v>972905.914270212</v>
      </c>
      <c r="N45" s="103"/>
      <c r="O45" s="90" t="s">
        <v>31</v>
      </c>
      <c r="P45" s="104"/>
      <c r="Q45" s="115">
        <f>VLOOKUP(A45,'[1]销售台账'!$C$2:$T$1310,18,0)</f>
        <v>45164</v>
      </c>
      <c r="R45" s="116">
        <f>VLOOKUP(A45,'[1]销售台账'!$C$2:$AD$1310,28,0)</f>
        <v>931344</v>
      </c>
      <c r="S45" s="115">
        <f t="shared" si="8"/>
        <v>826970.0271296802</v>
      </c>
      <c r="T45" s="115" t="b">
        <f t="shared" si="9"/>
        <v>1</v>
      </c>
      <c r="U45" s="115" t="b">
        <f t="shared" si="10"/>
        <v>1</v>
      </c>
      <c r="V45" s="115" t="str">
        <f>VLOOKUP(A45,'[1]销售台账'!$C$2:$O$1310,13,0)</f>
        <v>唐伊颖</v>
      </c>
      <c r="W45" s="115" t="str">
        <f>VLOOKUP(A45,'[1]销售台账'!$C$2:$S$1310,17,0)</f>
        <v>中介-华江</v>
      </c>
      <c r="X45" s="117">
        <f>VLOOKUP(A45,'[1]销售台账'!$C$2:$AB$1310,26,0)</f>
      </c>
    </row>
    <row r="46" spans="1:24" s="76" customFormat="1" ht="24.75" customHeight="1">
      <c r="A46" s="76" t="s">
        <v>111</v>
      </c>
      <c r="B46" s="87">
        <v>41</v>
      </c>
      <c r="C46" s="87">
        <v>5</v>
      </c>
      <c r="D46" s="88" t="s">
        <v>112</v>
      </c>
      <c r="E46" s="88">
        <v>10</v>
      </c>
      <c r="F46" s="92" t="s">
        <v>34</v>
      </c>
      <c r="G46" s="90">
        <v>2.9</v>
      </c>
      <c r="H46" s="94">
        <v>84.59</v>
      </c>
      <c r="I46" s="100">
        <f aca="true" t="shared" si="11" ref="I46:I66">H46-J46</f>
        <v>17.92</v>
      </c>
      <c r="J46" s="92">
        <v>66.67</v>
      </c>
      <c r="K46" s="101">
        <f aca="true" t="shared" si="12" ref="K46:K66">M46/H46</f>
        <v>7898.957014529448</v>
      </c>
      <c r="L46" s="102">
        <f t="shared" si="7"/>
        <v>10022.090503360523</v>
      </c>
      <c r="M46" s="102">
        <v>668172.773859046</v>
      </c>
      <c r="N46" s="103"/>
      <c r="O46" s="90" t="s">
        <v>31</v>
      </c>
      <c r="P46" s="104"/>
      <c r="Q46" s="115">
        <f>VLOOKUP(A46,'[1]销售台账'!$C$2:$T$1310,18,0)</f>
        <v>0</v>
      </c>
      <c r="R46" s="116">
        <f>VLOOKUP(A46,'[1]销售台账'!$C$2:$AD$1310,28,0)</f>
        <v>0</v>
      </c>
      <c r="S46" s="115">
        <f aca="true" t="shared" si="13" ref="S46:S66">M46*$S$5</f>
        <v>567946.8577801891</v>
      </c>
      <c r="T46" s="115" t="b">
        <f aca="true" t="shared" si="14" ref="T46:T66">R46&gt;S46</f>
        <v>0</v>
      </c>
      <c r="U46" s="115" t="b">
        <f aca="true" t="shared" si="15" ref="U46:U66">M46&gt;R46</f>
        <v>1</v>
      </c>
      <c r="V46" s="115">
        <f>VLOOKUP(A46,'[1]销售台账'!$C$2:$O$1310,13,0)</f>
        <v>0</v>
      </c>
      <c r="W46" s="115">
        <f>VLOOKUP(A46,'[1]销售台账'!$C$2:$S$1310,17,0)</f>
        <v>0</v>
      </c>
      <c r="X46" s="117">
        <f>VLOOKUP(A46,'[1]销售台账'!$C$2:$AB$1310,26,0)</f>
      </c>
    </row>
    <row r="47" spans="1:24" s="76" customFormat="1" ht="24.75" customHeight="1">
      <c r="A47" s="76" t="s">
        <v>113</v>
      </c>
      <c r="B47" s="87">
        <v>42</v>
      </c>
      <c r="C47" s="87">
        <v>5</v>
      </c>
      <c r="D47" s="88" t="s">
        <v>114</v>
      </c>
      <c r="E47" s="88">
        <v>10</v>
      </c>
      <c r="F47" s="92" t="s">
        <v>34</v>
      </c>
      <c r="G47" s="90">
        <v>2.9</v>
      </c>
      <c r="H47" s="93">
        <v>84.59</v>
      </c>
      <c r="I47" s="100">
        <f t="shared" si="11"/>
        <v>17.92</v>
      </c>
      <c r="J47" s="92">
        <v>66.67</v>
      </c>
      <c r="K47" s="101">
        <f t="shared" si="12"/>
        <v>7898.957014529448</v>
      </c>
      <c r="L47" s="102">
        <f t="shared" si="7"/>
        <v>10022.090503360523</v>
      </c>
      <c r="M47" s="102">
        <v>668172.773859046</v>
      </c>
      <c r="N47" s="103"/>
      <c r="O47" s="90" t="s">
        <v>31</v>
      </c>
      <c r="P47" s="104"/>
      <c r="Q47" s="115">
        <f>VLOOKUP(A47,'[1]销售台账'!$C$2:$T$1310,18,0)</f>
        <v>0</v>
      </c>
      <c r="R47" s="116">
        <f>VLOOKUP(A47,'[1]销售台账'!$C$2:$AD$1310,28,0)</f>
        <v>0</v>
      </c>
      <c r="S47" s="115">
        <f t="shared" si="13"/>
        <v>567946.8577801891</v>
      </c>
      <c r="T47" s="115" t="b">
        <f t="shared" si="14"/>
        <v>0</v>
      </c>
      <c r="U47" s="115" t="b">
        <f t="shared" si="15"/>
        <v>1</v>
      </c>
      <c r="V47" s="115">
        <f>VLOOKUP(A47,'[1]销售台账'!$C$2:$O$1310,13,0)</f>
        <v>0</v>
      </c>
      <c r="W47" s="115">
        <f>VLOOKUP(A47,'[1]销售台账'!$C$2:$S$1310,17,0)</f>
        <v>0</v>
      </c>
      <c r="X47" s="117">
        <f>VLOOKUP(A47,'[1]销售台账'!$C$2:$AB$1310,26,0)</f>
      </c>
    </row>
    <row r="48" spans="1:24" s="76" customFormat="1" ht="24.75" customHeight="1">
      <c r="A48" s="76" t="s">
        <v>115</v>
      </c>
      <c r="B48" s="87">
        <v>43</v>
      </c>
      <c r="C48" s="87">
        <v>5</v>
      </c>
      <c r="D48" s="88" t="s">
        <v>116</v>
      </c>
      <c r="E48" s="88">
        <v>10</v>
      </c>
      <c r="F48" s="92" t="s">
        <v>34</v>
      </c>
      <c r="G48" s="90">
        <v>2.9</v>
      </c>
      <c r="H48" s="91">
        <v>84.59</v>
      </c>
      <c r="I48" s="100">
        <f t="shared" si="11"/>
        <v>17.92</v>
      </c>
      <c r="J48" s="92">
        <v>66.67</v>
      </c>
      <c r="K48" s="101">
        <f t="shared" si="12"/>
        <v>7838.668837041057</v>
      </c>
      <c r="L48" s="102">
        <f t="shared" si="7"/>
        <v>9945.597673995846</v>
      </c>
      <c r="M48" s="102">
        <v>663072.996925303</v>
      </c>
      <c r="N48" s="103"/>
      <c r="O48" s="90" t="s">
        <v>31</v>
      </c>
      <c r="P48" s="104"/>
      <c r="Q48" s="115">
        <f>VLOOKUP(A48,'[1]销售台账'!$C$2:$T$1310,18,0)</f>
        <v>0</v>
      </c>
      <c r="R48" s="116">
        <f>VLOOKUP(A48,'[1]销售台账'!$C$2:$AD$1310,28,0)</f>
        <v>0</v>
      </c>
      <c r="S48" s="115">
        <f t="shared" si="13"/>
        <v>563612.0473865075</v>
      </c>
      <c r="T48" s="115" t="b">
        <f t="shared" si="14"/>
        <v>0</v>
      </c>
      <c r="U48" s="115" t="b">
        <f t="shared" si="15"/>
        <v>1</v>
      </c>
      <c r="V48" s="115">
        <f>VLOOKUP(A48,'[1]销售台账'!$C$2:$O$1310,13,0)</f>
        <v>0</v>
      </c>
      <c r="W48" s="115">
        <f>VLOOKUP(A48,'[1]销售台账'!$C$2:$S$1310,17,0)</f>
        <v>0</v>
      </c>
      <c r="X48" s="117">
        <f>VLOOKUP(A48,'[1]销售台账'!$C$2:$AB$1310,26,0)</f>
      </c>
    </row>
    <row r="49" spans="1:24" s="76" customFormat="1" ht="24.75" customHeight="1">
      <c r="A49" s="76" t="s">
        <v>117</v>
      </c>
      <c r="B49" s="87">
        <v>44</v>
      </c>
      <c r="C49" s="87">
        <v>5</v>
      </c>
      <c r="D49" s="88" t="s">
        <v>118</v>
      </c>
      <c r="E49" s="88">
        <v>10</v>
      </c>
      <c r="F49" s="92" t="s">
        <v>30</v>
      </c>
      <c r="G49" s="90">
        <v>2.9</v>
      </c>
      <c r="H49" s="91">
        <v>99.6</v>
      </c>
      <c r="I49" s="100">
        <f t="shared" si="11"/>
        <v>21.099999999999994</v>
      </c>
      <c r="J49" s="92">
        <v>78.5</v>
      </c>
      <c r="K49" s="101">
        <f t="shared" si="12"/>
        <v>8200.397901971426</v>
      </c>
      <c r="L49" s="102">
        <f t="shared" si="7"/>
        <v>10404.581287087312</v>
      </c>
      <c r="M49" s="102">
        <v>816759.631036354</v>
      </c>
      <c r="N49" s="103"/>
      <c r="O49" s="90" t="s">
        <v>31</v>
      </c>
      <c r="P49" s="104"/>
      <c r="Q49" s="115">
        <f>VLOOKUP(A49,'[1]销售台账'!$C$2:$T$1310,18,0)</f>
        <v>0</v>
      </c>
      <c r="R49" s="116">
        <f>VLOOKUP(A49,'[1]销售台账'!$C$2:$AD$1310,28,0)</f>
        <v>0</v>
      </c>
      <c r="S49" s="115">
        <f t="shared" si="13"/>
        <v>694245.6863809009</v>
      </c>
      <c r="T49" s="115" t="b">
        <f t="shared" si="14"/>
        <v>0</v>
      </c>
      <c r="U49" s="115" t="b">
        <f t="shared" si="15"/>
        <v>1</v>
      </c>
      <c r="V49" s="115">
        <f>VLOOKUP(A49,'[1]销售台账'!$C$2:$O$1310,13,0)</f>
        <v>0</v>
      </c>
      <c r="W49" s="115">
        <f>VLOOKUP(A49,'[1]销售台账'!$C$2:$S$1310,17,0)</f>
        <v>0</v>
      </c>
      <c r="X49" s="117">
        <f>VLOOKUP(A49,'[1]销售台账'!$C$2:$AB$1310,26,0)</f>
      </c>
    </row>
    <row r="50" spans="1:24" s="76" customFormat="1" ht="24.75" customHeight="1">
      <c r="A50" s="76" t="s">
        <v>119</v>
      </c>
      <c r="B50" s="87">
        <v>45</v>
      </c>
      <c r="C50" s="87">
        <v>5</v>
      </c>
      <c r="D50" s="88" t="s">
        <v>120</v>
      </c>
      <c r="E50" s="88">
        <v>11</v>
      </c>
      <c r="F50" s="92" t="s">
        <v>30</v>
      </c>
      <c r="G50" s="90">
        <v>2.9</v>
      </c>
      <c r="H50" s="93">
        <v>99.6</v>
      </c>
      <c r="I50" s="100">
        <f t="shared" si="11"/>
        <v>21.099999999999994</v>
      </c>
      <c r="J50" s="92">
        <v>78.5</v>
      </c>
      <c r="K50" s="101">
        <f t="shared" si="12"/>
        <v>8164.224995478385</v>
      </c>
      <c r="L50" s="102">
        <f t="shared" si="7"/>
        <v>10358.685471970026</v>
      </c>
      <c r="M50" s="102">
        <v>813156.809549647</v>
      </c>
      <c r="N50" s="103"/>
      <c r="O50" s="90" t="s">
        <v>31</v>
      </c>
      <c r="P50" s="104"/>
      <c r="Q50" s="115">
        <f>VLOOKUP(A50,'[1]销售台账'!$C$2:$T$1310,18,0)</f>
        <v>0</v>
      </c>
      <c r="R50" s="116">
        <f>VLOOKUP(A50,'[1]销售台账'!$C$2:$AD$1310,28,0)</f>
        <v>695249</v>
      </c>
      <c r="S50" s="115">
        <f t="shared" si="13"/>
        <v>691183.2881171999</v>
      </c>
      <c r="T50" s="115" t="b">
        <f t="shared" si="14"/>
        <v>1</v>
      </c>
      <c r="U50" s="115" t="b">
        <f t="shared" si="15"/>
        <v>1</v>
      </c>
      <c r="V50" s="115" t="str">
        <f>VLOOKUP(A50,'[1]销售台账'!$C$2:$O$1310,13,0)</f>
        <v>李沃潮;胡碧莉</v>
      </c>
      <c r="W50" s="115" t="str">
        <f>VLOOKUP(A50,'[1]销售台账'!$C$2:$S$1310,17,0)</f>
        <v>中介-兆丰</v>
      </c>
      <c r="X50" s="117">
        <f>VLOOKUP(A50,'[1]销售台账'!$C$2:$AB$1310,26,0)</f>
      </c>
    </row>
    <row r="51" spans="1:24" s="76" customFormat="1" ht="24.75" customHeight="1">
      <c r="A51" s="76" t="s">
        <v>121</v>
      </c>
      <c r="B51" s="87">
        <v>46</v>
      </c>
      <c r="C51" s="87">
        <v>5</v>
      </c>
      <c r="D51" s="88" t="s">
        <v>122</v>
      </c>
      <c r="E51" s="88">
        <v>11</v>
      </c>
      <c r="F51" s="92" t="s">
        <v>34</v>
      </c>
      <c r="G51" s="90">
        <v>2.9</v>
      </c>
      <c r="H51" s="93">
        <v>84.59</v>
      </c>
      <c r="I51" s="100">
        <f t="shared" si="11"/>
        <v>17.92</v>
      </c>
      <c r="J51" s="92">
        <v>66.67</v>
      </c>
      <c r="K51" s="101">
        <f t="shared" si="12"/>
        <v>7862.7841080364105</v>
      </c>
      <c r="L51" s="102">
        <f t="shared" si="7"/>
        <v>9976.194805741712</v>
      </c>
      <c r="M51" s="102">
        <v>665112.9076988</v>
      </c>
      <c r="N51" s="103"/>
      <c r="O51" s="90" t="s">
        <v>31</v>
      </c>
      <c r="P51" s="104"/>
      <c r="Q51" s="115">
        <f>VLOOKUP(A51,'[1]销售台账'!$C$2:$T$1310,18,0)</f>
        <v>0</v>
      </c>
      <c r="R51" s="116">
        <f>VLOOKUP(A51,'[1]销售台账'!$C$2:$AD$1310,28,0)</f>
        <v>0</v>
      </c>
      <c r="S51" s="115">
        <f t="shared" si="13"/>
        <v>565345.97154398</v>
      </c>
      <c r="T51" s="115" t="b">
        <f t="shared" si="14"/>
        <v>0</v>
      </c>
      <c r="U51" s="115" t="b">
        <f t="shared" si="15"/>
        <v>1</v>
      </c>
      <c r="V51" s="115">
        <f>VLOOKUP(A51,'[1]销售台账'!$C$2:$O$1310,13,0)</f>
        <v>0</v>
      </c>
      <c r="W51" s="115">
        <f>VLOOKUP(A51,'[1]销售台账'!$C$2:$S$1310,17,0)</f>
        <v>0</v>
      </c>
      <c r="X51" s="117">
        <f>VLOOKUP(A51,'[1]销售台账'!$C$2:$AB$1310,26,0)</f>
      </c>
    </row>
    <row r="52" spans="1:24" s="76" customFormat="1" ht="24.75" customHeight="1">
      <c r="A52" s="76" t="s">
        <v>123</v>
      </c>
      <c r="B52" s="87">
        <v>47</v>
      </c>
      <c r="C52" s="87">
        <v>5</v>
      </c>
      <c r="D52" s="88" t="s">
        <v>124</v>
      </c>
      <c r="E52" s="88">
        <v>11</v>
      </c>
      <c r="F52" s="92" t="s">
        <v>34</v>
      </c>
      <c r="G52" s="90">
        <v>2.9</v>
      </c>
      <c r="H52" s="93">
        <v>84.59</v>
      </c>
      <c r="I52" s="100">
        <f t="shared" si="11"/>
        <v>17.92</v>
      </c>
      <c r="J52" s="92">
        <v>66.67</v>
      </c>
      <c r="K52" s="101">
        <f t="shared" si="12"/>
        <v>7923.072285524814</v>
      </c>
      <c r="L52" s="102">
        <f t="shared" si="7"/>
        <v>10052.687635106406</v>
      </c>
      <c r="M52" s="102">
        <v>670212.684632544</v>
      </c>
      <c r="N52" s="103"/>
      <c r="O52" s="90" t="s">
        <v>31</v>
      </c>
      <c r="P52" s="104"/>
      <c r="Q52" s="115">
        <f>VLOOKUP(A52,'[1]销售台账'!$C$2:$T$1310,18,0)</f>
        <v>0</v>
      </c>
      <c r="R52" s="116">
        <f>VLOOKUP(A52,'[1]销售台账'!$C$2:$AD$1310,28,0)</f>
        <v>0</v>
      </c>
      <c r="S52" s="115">
        <f t="shared" si="13"/>
        <v>569680.7819376624</v>
      </c>
      <c r="T52" s="115" t="b">
        <f t="shared" si="14"/>
        <v>0</v>
      </c>
      <c r="U52" s="115" t="b">
        <f t="shared" si="15"/>
        <v>1</v>
      </c>
      <c r="V52" s="115">
        <f>VLOOKUP(A52,'[1]销售台账'!$C$2:$O$1310,13,0)</f>
        <v>0</v>
      </c>
      <c r="W52" s="115">
        <f>VLOOKUP(A52,'[1]销售台账'!$C$2:$S$1310,17,0)</f>
        <v>0</v>
      </c>
      <c r="X52" s="117">
        <f>VLOOKUP(A52,'[1]销售台账'!$C$2:$AB$1310,26,0)</f>
      </c>
    </row>
    <row r="53" spans="1:24" s="76" customFormat="1" ht="24.75" customHeight="1">
      <c r="A53" s="76" t="s">
        <v>125</v>
      </c>
      <c r="B53" s="87">
        <v>48</v>
      </c>
      <c r="C53" s="87">
        <v>5</v>
      </c>
      <c r="D53" s="88" t="s">
        <v>126</v>
      </c>
      <c r="E53" s="88">
        <v>11</v>
      </c>
      <c r="F53" s="92" t="s">
        <v>34</v>
      </c>
      <c r="G53" s="90">
        <v>2.9</v>
      </c>
      <c r="H53" s="93">
        <v>84.59</v>
      </c>
      <c r="I53" s="100">
        <f t="shared" si="11"/>
        <v>17.92</v>
      </c>
      <c r="J53" s="92">
        <v>66.67</v>
      </c>
      <c r="K53" s="101">
        <f t="shared" si="12"/>
        <v>7923.072285524814</v>
      </c>
      <c r="L53" s="102">
        <f t="shared" si="7"/>
        <v>10052.687635106406</v>
      </c>
      <c r="M53" s="102">
        <v>670212.684632544</v>
      </c>
      <c r="N53" s="103"/>
      <c r="O53" s="90" t="s">
        <v>31</v>
      </c>
      <c r="P53" s="104"/>
      <c r="Q53" s="115">
        <f>VLOOKUP(A53,'[1]销售台账'!$C$2:$T$1310,18,0)</f>
        <v>0</v>
      </c>
      <c r="R53" s="116">
        <f>VLOOKUP(A53,'[1]销售台账'!$C$2:$AD$1310,28,0)</f>
        <v>0</v>
      </c>
      <c r="S53" s="115">
        <f t="shared" si="13"/>
        <v>569680.7819376624</v>
      </c>
      <c r="T53" s="115" t="b">
        <f t="shared" si="14"/>
        <v>0</v>
      </c>
      <c r="U53" s="115" t="b">
        <f t="shared" si="15"/>
        <v>1</v>
      </c>
      <c r="V53" s="115">
        <f>VLOOKUP(A53,'[1]销售台账'!$C$2:$O$1310,13,0)</f>
        <v>0</v>
      </c>
      <c r="W53" s="115">
        <f>VLOOKUP(A53,'[1]销售台账'!$C$2:$S$1310,17,0)</f>
        <v>0</v>
      </c>
      <c r="X53" s="117">
        <f>VLOOKUP(A53,'[1]销售台账'!$C$2:$AB$1310,26,0)</f>
      </c>
    </row>
    <row r="54" spans="1:24" s="76" customFormat="1" ht="24.75" customHeight="1">
      <c r="A54" s="76" t="s">
        <v>127</v>
      </c>
      <c r="B54" s="87">
        <v>49</v>
      </c>
      <c r="C54" s="87">
        <v>5</v>
      </c>
      <c r="D54" s="88" t="s">
        <v>128</v>
      </c>
      <c r="E54" s="88">
        <v>11</v>
      </c>
      <c r="F54" s="92" t="s">
        <v>34</v>
      </c>
      <c r="G54" s="90">
        <v>2.9</v>
      </c>
      <c r="H54" s="91">
        <v>84.59</v>
      </c>
      <c r="I54" s="100">
        <f t="shared" si="11"/>
        <v>17.92</v>
      </c>
      <c r="J54" s="92">
        <v>66.67</v>
      </c>
      <c r="K54" s="101">
        <f t="shared" si="12"/>
        <v>7862.7841080364105</v>
      </c>
      <c r="L54" s="102">
        <f t="shared" si="7"/>
        <v>9976.194805741712</v>
      </c>
      <c r="M54" s="102">
        <v>665112.9076988</v>
      </c>
      <c r="N54" s="103"/>
      <c r="O54" s="90" t="s">
        <v>31</v>
      </c>
      <c r="P54" s="104"/>
      <c r="Q54" s="115">
        <f>VLOOKUP(A54,'[1]销售台账'!$C$2:$T$1310,18,0)</f>
        <v>0</v>
      </c>
      <c r="R54" s="116">
        <f>VLOOKUP(A54,'[1]销售台账'!$C$2:$AD$1310,28,0)</f>
        <v>0</v>
      </c>
      <c r="S54" s="115">
        <f t="shared" si="13"/>
        <v>565345.97154398</v>
      </c>
      <c r="T54" s="115" t="b">
        <f t="shared" si="14"/>
        <v>0</v>
      </c>
      <c r="U54" s="115" t="b">
        <f t="shared" si="15"/>
        <v>1</v>
      </c>
      <c r="V54" s="115">
        <f>VLOOKUP(A54,'[1]销售台账'!$C$2:$O$1310,13,0)</f>
        <v>0</v>
      </c>
      <c r="W54" s="115">
        <f>VLOOKUP(A54,'[1]销售台账'!$C$2:$S$1310,17,0)</f>
        <v>0</v>
      </c>
      <c r="X54" s="117">
        <f>VLOOKUP(A54,'[1]销售台账'!$C$2:$AB$1310,26,0)</f>
      </c>
    </row>
    <row r="55" spans="1:24" s="76" customFormat="1" ht="24.75" customHeight="1">
      <c r="A55" s="76" t="s">
        <v>129</v>
      </c>
      <c r="B55" s="87">
        <v>50</v>
      </c>
      <c r="C55" s="87">
        <v>5</v>
      </c>
      <c r="D55" s="88" t="s">
        <v>130</v>
      </c>
      <c r="E55" s="88">
        <v>11</v>
      </c>
      <c r="F55" s="92" t="s">
        <v>30</v>
      </c>
      <c r="G55" s="90">
        <v>2.9</v>
      </c>
      <c r="H55" s="91">
        <v>99.6</v>
      </c>
      <c r="I55" s="100">
        <f t="shared" si="11"/>
        <v>21.099999999999994</v>
      </c>
      <c r="J55" s="92">
        <v>78.5</v>
      </c>
      <c r="K55" s="101">
        <f t="shared" si="12"/>
        <v>8224.513172966777</v>
      </c>
      <c r="L55" s="102">
        <f t="shared" si="7"/>
        <v>10435.17849716549</v>
      </c>
      <c r="M55" s="102">
        <v>819161.512027491</v>
      </c>
      <c r="N55" s="103"/>
      <c r="O55" s="90" t="s">
        <v>31</v>
      </c>
      <c r="P55" s="104"/>
      <c r="Q55" s="115">
        <f>VLOOKUP(A55,'[1]销售台账'!$C$2:$T$1310,18,0)</f>
        <v>0</v>
      </c>
      <c r="R55" s="116">
        <f>VLOOKUP(A55,'[1]销售台账'!$C$2:$AD$1310,28,0)</f>
        <v>0</v>
      </c>
      <c r="S55" s="115">
        <f t="shared" si="13"/>
        <v>696287.2852233673</v>
      </c>
      <c r="T55" s="115" t="b">
        <f t="shared" si="14"/>
        <v>0</v>
      </c>
      <c r="U55" s="115" t="b">
        <f t="shared" si="15"/>
        <v>1</v>
      </c>
      <c r="V55" s="115">
        <f>VLOOKUP(A55,'[1]销售台账'!$C$2:$O$1310,13,0)</f>
        <v>0</v>
      </c>
      <c r="W55" s="115">
        <f>VLOOKUP(A55,'[1]销售台账'!$C$2:$S$1310,17,0)</f>
        <v>0</v>
      </c>
      <c r="X55" s="117">
        <f>VLOOKUP(A55,'[1]销售台账'!$C$2:$AB$1310,26,0)</f>
      </c>
    </row>
    <row r="56" spans="1:24" s="76" customFormat="1" ht="24.75" customHeight="1">
      <c r="A56" s="76" t="s">
        <v>131</v>
      </c>
      <c r="B56" s="87">
        <v>51</v>
      </c>
      <c r="C56" s="87">
        <v>5</v>
      </c>
      <c r="D56" s="88" t="s">
        <v>132</v>
      </c>
      <c r="E56" s="88">
        <v>12</v>
      </c>
      <c r="F56" s="92" t="s">
        <v>34</v>
      </c>
      <c r="G56" s="90">
        <v>2.9</v>
      </c>
      <c r="H56" s="93">
        <v>84.59</v>
      </c>
      <c r="I56" s="100">
        <f t="shared" si="11"/>
        <v>17.92</v>
      </c>
      <c r="J56" s="92">
        <v>66.67</v>
      </c>
      <c r="K56" s="101">
        <f t="shared" si="12"/>
        <v>7898.957014529448</v>
      </c>
      <c r="L56" s="102">
        <f aca="true" t="shared" si="16" ref="L56:L91">M56/J56</f>
        <v>10022.090503360523</v>
      </c>
      <c r="M56" s="102">
        <v>668172.773859046</v>
      </c>
      <c r="N56" s="103"/>
      <c r="O56" s="90" t="s">
        <v>31</v>
      </c>
      <c r="P56" s="104"/>
      <c r="Q56" s="115">
        <f>VLOOKUP(A56,'[1]销售台账'!$C$2:$T$1310,18,0)</f>
        <v>0</v>
      </c>
      <c r="R56" s="116">
        <f>VLOOKUP(A56,'[1]销售台账'!$C$2:$AD$1310,28,0)</f>
        <v>0</v>
      </c>
      <c r="S56" s="115">
        <f t="shared" si="13"/>
        <v>567946.8577801891</v>
      </c>
      <c r="T56" s="115" t="b">
        <f t="shared" si="14"/>
        <v>0</v>
      </c>
      <c r="U56" s="115" t="b">
        <f t="shared" si="15"/>
        <v>1</v>
      </c>
      <c r="V56" s="115">
        <f>VLOOKUP(A56,'[1]销售台账'!$C$2:$O$1310,13,0)</f>
        <v>0</v>
      </c>
      <c r="W56" s="115">
        <f>VLOOKUP(A56,'[1]销售台账'!$C$2:$S$1310,17,0)</f>
        <v>0</v>
      </c>
      <c r="X56" s="117">
        <f>VLOOKUP(A56,'[1]销售台账'!$C$2:$AB$1310,26,0)</f>
      </c>
    </row>
    <row r="57" spans="1:24" s="76" customFormat="1" ht="24.75" customHeight="1">
      <c r="A57" s="76" t="s">
        <v>133</v>
      </c>
      <c r="B57" s="87">
        <v>52</v>
      </c>
      <c r="C57" s="87">
        <v>5</v>
      </c>
      <c r="D57" s="88" t="s">
        <v>134</v>
      </c>
      <c r="E57" s="88">
        <v>12</v>
      </c>
      <c r="F57" s="92" t="s">
        <v>34</v>
      </c>
      <c r="G57" s="90">
        <v>2.9</v>
      </c>
      <c r="H57" s="94">
        <v>84.59</v>
      </c>
      <c r="I57" s="100">
        <f t="shared" si="11"/>
        <v>17.92</v>
      </c>
      <c r="J57" s="92">
        <v>66.67</v>
      </c>
      <c r="K57" s="101">
        <f t="shared" si="12"/>
        <v>7959.245192017851</v>
      </c>
      <c r="L57" s="102">
        <f t="shared" si="16"/>
        <v>10098.583332725213</v>
      </c>
      <c r="M57" s="102">
        <v>673272.55079279</v>
      </c>
      <c r="N57" s="103"/>
      <c r="O57" s="90" t="s">
        <v>31</v>
      </c>
      <c r="P57" s="104"/>
      <c r="Q57" s="115">
        <f>VLOOKUP(A57,'[1]销售台账'!$C$2:$T$1310,18,0)</f>
        <v>0</v>
      </c>
      <c r="R57" s="116">
        <f>VLOOKUP(A57,'[1]销售台账'!$C$2:$AD$1310,28,0)</f>
        <v>0</v>
      </c>
      <c r="S57" s="115">
        <f t="shared" si="13"/>
        <v>572281.6681738715</v>
      </c>
      <c r="T57" s="115" t="b">
        <f t="shared" si="14"/>
        <v>0</v>
      </c>
      <c r="U57" s="115" t="b">
        <f t="shared" si="15"/>
        <v>1</v>
      </c>
      <c r="V57" s="115">
        <f>VLOOKUP(A57,'[1]销售台账'!$C$2:$O$1310,13,0)</f>
        <v>0</v>
      </c>
      <c r="W57" s="115">
        <f>VLOOKUP(A57,'[1]销售台账'!$C$2:$S$1310,17,0)</f>
        <v>0</v>
      </c>
      <c r="X57" s="117">
        <f>VLOOKUP(A57,'[1]销售台账'!$C$2:$AB$1310,26,0)</f>
      </c>
    </row>
    <row r="58" spans="1:24" s="76" customFormat="1" ht="24.75" customHeight="1">
      <c r="A58" s="76" t="s">
        <v>135</v>
      </c>
      <c r="B58" s="87">
        <v>53</v>
      </c>
      <c r="C58" s="87">
        <v>5</v>
      </c>
      <c r="D58" s="88" t="s">
        <v>136</v>
      </c>
      <c r="E58" s="88">
        <v>12</v>
      </c>
      <c r="F58" s="92" t="s">
        <v>34</v>
      </c>
      <c r="G58" s="90">
        <v>2.9</v>
      </c>
      <c r="H58" s="91">
        <v>84.59</v>
      </c>
      <c r="I58" s="100">
        <f t="shared" si="11"/>
        <v>17.92</v>
      </c>
      <c r="J58" s="92">
        <v>66.67</v>
      </c>
      <c r="K58" s="101">
        <f t="shared" si="12"/>
        <v>7959.245192017851</v>
      </c>
      <c r="L58" s="102">
        <f t="shared" si="16"/>
        <v>10098.583332725213</v>
      </c>
      <c r="M58" s="102">
        <v>673272.55079279</v>
      </c>
      <c r="N58" s="103"/>
      <c r="O58" s="90" t="s">
        <v>31</v>
      </c>
      <c r="P58" s="104"/>
      <c r="Q58" s="115">
        <f>VLOOKUP(A58,'[1]销售台账'!$C$2:$T$1310,18,0)</f>
        <v>0</v>
      </c>
      <c r="R58" s="116">
        <f>VLOOKUP(A58,'[1]销售台账'!$C$2:$AD$1310,28,0)</f>
        <v>0</v>
      </c>
      <c r="S58" s="115">
        <f t="shared" si="13"/>
        <v>572281.6681738715</v>
      </c>
      <c r="T58" s="115" t="b">
        <f t="shared" si="14"/>
        <v>0</v>
      </c>
      <c r="U58" s="115" t="b">
        <f t="shared" si="15"/>
        <v>1</v>
      </c>
      <c r="V58" s="115">
        <f>VLOOKUP(A58,'[1]销售台账'!$C$2:$O$1310,13,0)</f>
        <v>0</v>
      </c>
      <c r="W58" s="115">
        <f>VLOOKUP(A58,'[1]销售台账'!$C$2:$S$1310,17,0)</f>
        <v>0</v>
      </c>
      <c r="X58" s="117">
        <f>VLOOKUP(A58,'[1]销售台账'!$C$2:$AB$1310,26,0)</f>
      </c>
    </row>
    <row r="59" spans="1:24" s="76" customFormat="1" ht="24.75" customHeight="1">
      <c r="A59" s="76" t="s">
        <v>137</v>
      </c>
      <c r="B59" s="87">
        <v>54</v>
      </c>
      <c r="C59" s="87">
        <v>5</v>
      </c>
      <c r="D59" s="88" t="s">
        <v>138</v>
      </c>
      <c r="E59" s="88">
        <v>12</v>
      </c>
      <c r="F59" s="92" t="s">
        <v>34</v>
      </c>
      <c r="G59" s="90">
        <v>2.9</v>
      </c>
      <c r="H59" s="91">
        <v>84.59</v>
      </c>
      <c r="I59" s="100">
        <f t="shared" si="11"/>
        <v>17.92</v>
      </c>
      <c r="J59" s="92">
        <v>66.67</v>
      </c>
      <c r="K59" s="101">
        <f t="shared" si="12"/>
        <v>7898.957014529448</v>
      </c>
      <c r="L59" s="102">
        <f t="shared" si="16"/>
        <v>10022.090503360523</v>
      </c>
      <c r="M59" s="102">
        <v>668172.773859046</v>
      </c>
      <c r="N59" s="103"/>
      <c r="O59" s="90" t="s">
        <v>31</v>
      </c>
      <c r="P59" s="104"/>
      <c r="Q59" s="115">
        <f>VLOOKUP(A59,'[1]销售台账'!$C$2:$T$1310,18,0)</f>
        <v>0</v>
      </c>
      <c r="R59" s="116">
        <f>VLOOKUP(A59,'[1]销售台账'!$C$2:$AD$1310,28,0)</f>
        <v>0</v>
      </c>
      <c r="S59" s="115">
        <f t="shared" si="13"/>
        <v>567946.8577801891</v>
      </c>
      <c r="T59" s="115" t="b">
        <f t="shared" si="14"/>
        <v>0</v>
      </c>
      <c r="U59" s="115" t="b">
        <f t="shared" si="15"/>
        <v>1</v>
      </c>
      <c r="V59" s="115">
        <f>VLOOKUP(A59,'[1]销售台账'!$C$2:$O$1310,13,0)</f>
        <v>0</v>
      </c>
      <c r="W59" s="115">
        <f>VLOOKUP(A59,'[1]销售台账'!$C$2:$S$1310,17,0)</f>
        <v>0</v>
      </c>
      <c r="X59" s="117">
        <f>VLOOKUP(A59,'[1]销售台账'!$C$2:$AB$1310,26,0)</f>
      </c>
    </row>
    <row r="60" spans="1:24" s="76" customFormat="1" ht="24.75" customHeight="1">
      <c r="A60" s="76" t="s">
        <v>139</v>
      </c>
      <c r="B60" s="87">
        <v>55</v>
      </c>
      <c r="C60" s="87">
        <v>5</v>
      </c>
      <c r="D60" s="88" t="s">
        <v>140</v>
      </c>
      <c r="E60" s="88">
        <v>12</v>
      </c>
      <c r="F60" s="92" t="s">
        <v>30</v>
      </c>
      <c r="G60" s="90">
        <v>2.9</v>
      </c>
      <c r="H60" s="93">
        <v>99.6</v>
      </c>
      <c r="I60" s="100">
        <f t="shared" si="11"/>
        <v>21.099999999999994</v>
      </c>
      <c r="J60" s="92">
        <v>78.5</v>
      </c>
      <c r="K60" s="101">
        <f t="shared" si="12"/>
        <v>8260.68607945982</v>
      </c>
      <c r="L60" s="102">
        <f t="shared" si="16"/>
        <v>10481.074312282777</v>
      </c>
      <c r="M60" s="102">
        <v>822764.333514198</v>
      </c>
      <c r="N60" s="103"/>
      <c r="O60" s="90" t="s">
        <v>31</v>
      </c>
      <c r="P60" s="104"/>
      <c r="Q60" s="115">
        <f>VLOOKUP(A60,'[1]销售台账'!$C$2:$T$1310,18,0)</f>
        <v>0</v>
      </c>
      <c r="R60" s="116">
        <f>VLOOKUP(A60,'[1]销售台账'!$C$2:$AD$1310,28,0)</f>
        <v>0</v>
      </c>
      <c r="S60" s="115">
        <f t="shared" si="13"/>
        <v>699349.6834870683</v>
      </c>
      <c r="T60" s="115" t="b">
        <f t="shared" si="14"/>
        <v>0</v>
      </c>
      <c r="U60" s="115" t="b">
        <f t="shared" si="15"/>
        <v>1</v>
      </c>
      <c r="V60" s="115">
        <f>VLOOKUP(A60,'[1]销售台账'!$C$2:$O$1310,13,0)</f>
        <v>0</v>
      </c>
      <c r="W60" s="115">
        <f>VLOOKUP(A60,'[1]销售台账'!$C$2:$S$1310,17,0)</f>
        <v>0</v>
      </c>
      <c r="X60" s="117">
        <f>VLOOKUP(A60,'[1]销售台账'!$C$2:$AB$1310,26,0)</f>
      </c>
    </row>
    <row r="61" spans="1:24" s="76" customFormat="1" ht="24.75" customHeight="1">
      <c r="A61" s="76" t="s">
        <v>141</v>
      </c>
      <c r="B61" s="87">
        <v>56</v>
      </c>
      <c r="C61" s="87">
        <v>5</v>
      </c>
      <c r="D61" s="88" t="s">
        <v>142</v>
      </c>
      <c r="E61" s="88">
        <v>13</v>
      </c>
      <c r="F61" s="92" t="s">
        <v>30</v>
      </c>
      <c r="G61" s="90">
        <v>2.9</v>
      </c>
      <c r="H61" s="94">
        <v>99.6</v>
      </c>
      <c r="I61" s="100">
        <f t="shared" si="11"/>
        <v>21.099999999999994</v>
      </c>
      <c r="J61" s="92">
        <v>78.5</v>
      </c>
      <c r="K61" s="101">
        <f t="shared" si="12"/>
        <v>8236.57080846446</v>
      </c>
      <c r="L61" s="102">
        <f t="shared" si="16"/>
        <v>10450.477102204586</v>
      </c>
      <c r="M61" s="102">
        <v>820362.45252306</v>
      </c>
      <c r="N61" s="103"/>
      <c r="O61" s="90" t="s">
        <v>31</v>
      </c>
      <c r="P61" s="104"/>
      <c r="Q61" s="115">
        <f>VLOOKUP(A61,'[1]销售台账'!$C$2:$T$1310,18,0)</f>
        <v>0</v>
      </c>
      <c r="R61" s="116">
        <f>VLOOKUP(A61,'[1]销售台账'!$C$2:$AD$1310,28,0)</f>
        <v>0</v>
      </c>
      <c r="S61" s="115">
        <f t="shared" si="13"/>
        <v>697308.084644601</v>
      </c>
      <c r="T61" s="115" t="b">
        <f t="shared" si="14"/>
        <v>0</v>
      </c>
      <c r="U61" s="115" t="b">
        <f t="shared" si="15"/>
        <v>1</v>
      </c>
      <c r="V61" s="115">
        <f>VLOOKUP(A61,'[1]销售台账'!$C$2:$O$1310,13,0)</f>
        <v>0</v>
      </c>
      <c r="W61" s="115">
        <f>VLOOKUP(A61,'[1]销售台账'!$C$2:$S$1310,17,0)</f>
        <v>0</v>
      </c>
      <c r="X61" s="117">
        <f>VLOOKUP(A61,'[1]销售台账'!$C$2:$AB$1310,26,0)</f>
      </c>
    </row>
    <row r="62" spans="1:24" s="76" customFormat="1" ht="24.75" customHeight="1">
      <c r="A62" s="76" t="s">
        <v>143</v>
      </c>
      <c r="B62" s="87">
        <v>57</v>
      </c>
      <c r="C62" s="87">
        <v>5</v>
      </c>
      <c r="D62" s="88" t="s">
        <v>144</v>
      </c>
      <c r="E62" s="88">
        <v>13</v>
      </c>
      <c r="F62" s="92" t="s">
        <v>34</v>
      </c>
      <c r="G62" s="90">
        <v>2.9</v>
      </c>
      <c r="H62" s="91">
        <v>84.59</v>
      </c>
      <c r="I62" s="100">
        <f t="shared" si="11"/>
        <v>17.92</v>
      </c>
      <c r="J62" s="88">
        <v>66.67</v>
      </c>
      <c r="K62" s="101">
        <f t="shared" si="12"/>
        <v>7935.129921022485</v>
      </c>
      <c r="L62" s="102">
        <f t="shared" si="16"/>
        <v>10067.98620097933</v>
      </c>
      <c r="M62" s="102">
        <v>671232.640019292</v>
      </c>
      <c r="N62" s="103"/>
      <c r="O62" s="90" t="s">
        <v>31</v>
      </c>
      <c r="P62" s="104"/>
      <c r="Q62" s="115">
        <f>VLOOKUP(A62,'[1]销售台账'!$C$2:$T$1310,18,0)</f>
        <v>0</v>
      </c>
      <c r="R62" s="116">
        <f>VLOOKUP(A62,'[1]销售台账'!$C$2:$AD$1310,28,0)</f>
        <v>0</v>
      </c>
      <c r="S62" s="115">
        <f t="shared" si="13"/>
        <v>570547.7440163982</v>
      </c>
      <c r="T62" s="115" t="b">
        <f t="shared" si="14"/>
        <v>0</v>
      </c>
      <c r="U62" s="115" t="b">
        <f t="shared" si="15"/>
        <v>1</v>
      </c>
      <c r="V62" s="115">
        <f>VLOOKUP(A62,'[1]销售台账'!$C$2:$O$1310,13,0)</f>
        <v>0</v>
      </c>
      <c r="W62" s="115">
        <f>VLOOKUP(A62,'[1]销售台账'!$C$2:$S$1310,17,0)</f>
        <v>0</v>
      </c>
      <c r="X62" s="117">
        <f>VLOOKUP(A62,'[1]销售台账'!$C$2:$AB$1310,26,0)</f>
      </c>
    </row>
    <row r="63" spans="1:24" s="76" customFormat="1" ht="24.75" customHeight="1">
      <c r="A63" s="76" t="s">
        <v>145</v>
      </c>
      <c r="B63" s="87">
        <v>58</v>
      </c>
      <c r="C63" s="87">
        <v>5</v>
      </c>
      <c r="D63" s="88" t="s">
        <v>146</v>
      </c>
      <c r="E63" s="88">
        <v>13</v>
      </c>
      <c r="F63" s="92" t="s">
        <v>34</v>
      </c>
      <c r="G63" s="90">
        <v>2.9</v>
      </c>
      <c r="H63" s="91">
        <v>84.59</v>
      </c>
      <c r="I63" s="100">
        <f t="shared" si="11"/>
        <v>17.92</v>
      </c>
      <c r="J63" s="92">
        <v>66.67</v>
      </c>
      <c r="K63" s="101">
        <f t="shared" si="12"/>
        <v>7995.418098510887</v>
      </c>
      <c r="L63" s="102">
        <f t="shared" si="16"/>
        <v>10144.479030344022</v>
      </c>
      <c r="M63" s="102">
        <v>676332.416953036</v>
      </c>
      <c r="N63" s="103"/>
      <c r="O63" s="90" t="s">
        <v>31</v>
      </c>
      <c r="P63" s="104"/>
      <c r="Q63" s="115">
        <f>VLOOKUP(A63,'[1]销售台账'!$C$2:$T$1310,18,0)</f>
        <v>0</v>
      </c>
      <c r="R63" s="116">
        <f>VLOOKUP(A63,'[1]销售台账'!$C$2:$AD$1310,28,0)</f>
        <v>0</v>
      </c>
      <c r="S63" s="115">
        <f t="shared" si="13"/>
        <v>574882.5544100805</v>
      </c>
      <c r="T63" s="115" t="b">
        <f t="shared" si="14"/>
        <v>0</v>
      </c>
      <c r="U63" s="115" t="b">
        <f t="shared" si="15"/>
        <v>1</v>
      </c>
      <c r="V63" s="115">
        <f>VLOOKUP(A63,'[1]销售台账'!$C$2:$O$1310,13,0)</f>
        <v>0</v>
      </c>
      <c r="W63" s="115">
        <f>VLOOKUP(A63,'[1]销售台账'!$C$2:$S$1310,17,0)</f>
        <v>0</v>
      </c>
      <c r="X63" s="117">
        <f>VLOOKUP(A63,'[1]销售台账'!$C$2:$AB$1310,26,0)</f>
      </c>
    </row>
    <row r="64" spans="1:24" s="76" customFormat="1" ht="24.75" customHeight="1">
      <c r="A64" s="76" t="s">
        <v>147</v>
      </c>
      <c r="B64" s="87">
        <v>59</v>
      </c>
      <c r="C64" s="87">
        <v>5</v>
      </c>
      <c r="D64" s="88" t="s">
        <v>148</v>
      </c>
      <c r="E64" s="88">
        <v>13</v>
      </c>
      <c r="F64" s="92" t="s">
        <v>34</v>
      </c>
      <c r="G64" s="90">
        <v>2.9</v>
      </c>
      <c r="H64" s="91">
        <v>84.59</v>
      </c>
      <c r="I64" s="100">
        <f t="shared" si="11"/>
        <v>17.92</v>
      </c>
      <c r="J64" s="92">
        <v>66.67</v>
      </c>
      <c r="K64" s="101">
        <f t="shared" si="12"/>
        <v>7995.418098510887</v>
      </c>
      <c r="L64" s="102">
        <f t="shared" si="16"/>
        <v>10144.479030344022</v>
      </c>
      <c r="M64" s="102">
        <v>676332.416953036</v>
      </c>
      <c r="N64" s="103"/>
      <c r="O64" s="90" t="s">
        <v>31</v>
      </c>
      <c r="P64" s="104"/>
      <c r="Q64" s="115">
        <f>VLOOKUP(A64,'[1]销售台账'!$C$2:$T$1310,18,0)</f>
        <v>0</v>
      </c>
      <c r="R64" s="116">
        <f>VLOOKUP(A64,'[1]销售台账'!$C$2:$AD$1310,28,0)</f>
        <v>0</v>
      </c>
      <c r="S64" s="115">
        <f t="shared" si="13"/>
        <v>574882.5544100805</v>
      </c>
      <c r="T64" s="115" t="b">
        <f t="shared" si="14"/>
        <v>0</v>
      </c>
      <c r="U64" s="115" t="b">
        <f t="shared" si="15"/>
        <v>1</v>
      </c>
      <c r="V64" s="115">
        <f>VLOOKUP(A64,'[1]销售台账'!$C$2:$O$1310,13,0)</f>
        <v>0</v>
      </c>
      <c r="W64" s="115">
        <f>VLOOKUP(A64,'[1]销售台账'!$C$2:$S$1310,17,0)</f>
        <v>0</v>
      </c>
      <c r="X64" s="117">
        <f>VLOOKUP(A64,'[1]销售台账'!$C$2:$AB$1310,26,0)</f>
      </c>
    </row>
    <row r="65" spans="1:24" s="76" customFormat="1" ht="24.75" customHeight="1">
      <c r="A65" s="76" t="s">
        <v>149</v>
      </c>
      <c r="B65" s="87">
        <v>60</v>
      </c>
      <c r="C65" s="87">
        <v>5</v>
      </c>
      <c r="D65" s="88" t="s">
        <v>150</v>
      </c>
      <c r="E65" s="88">
        <v>13</v>
      </c>
      <c r="F65" s="92" t="s">
        <v>34</v>
      </c>
      <c r="G65" s="90">
        <v>2.9</v>
      </c>
      <c r="H65" s="91">
        <v>84.59</v>
      </c>
      <c r="I65" s="100">
        <f t="shared" si="11"/>
        <v>17.92</v>
      </c>
      <c r="J65" s="92">
        <v>66.67</v>
      </c>
      <c r="K65" s="101">
        <f t="shared" si="12"/>
        <v>7935.129921022485</v>
      </c>
      <c r="L65" s="102">
        <f t="shared" si="16"/>
        <v>10067.98620097933</v>
      </c>
      <c r="M65" s="102">
        <v>671232.640019292</v>
      </c>
      <c r="N65" s="103"/>
      <c r="O65" s="90" t="s">
        <v>31</v>
      </c>
      <c r="P65" s="104"/>
      <c r="Q65" s="115">
        <f>VLOOKUP(A65,'[1]销售台账'!$C$2:$T$1310,18,0)</f>
        <v>0</v>
      </c>
      <c r="R65" s="116">
        <f>VLOOKUP(A65,'[1]销售台账'!$C$2:$AD$1310,28,0)</f>
        <v>0</v>
      </c>
      <c r="S65" s="115">
        <f t="shared" si="13"/>
        <v>570547.7440163982</v>
      </c>
      <c r="T65" s="115" t="b">
        <f t="shared" si="14"/>
        <v>0</v>
      </c>
      <c r="U65" s="115" t="b">
        <f t="shared" si="15"/>
        <v>1</v>
      </c>
      <c r="V65" s="115">
        <f>VLOOKUP(A65,'[1]销售台账'!$C$2:$O$1310,13,0)</f>
        <v>0</v>
      </c>
      <c r="W65" s="115">
        <f>VLOOKUP(A65,'[1]销售台账'!$C$2:$S$1310,17,0)</f>
        <v>0</v>
      </c>
      <c r="X65" s="117">
        <f>VLOOKUP(A65,'[1]销售台账'!$C$2:$AB$1310,26,0)</f>
      </c>
    </row>
    <row r="66" spans="1:24" s="76" customFormat="1" ht="24.75" customHeight="1">
      <c r="A66" s="76" t="s">
        <v>151</v>
      </c>
      <c r="B66" s="87">
        <v>61</v>
      </c>
      <c r="C66" s="87">
        <v>5</v>
      </c>
      <c r="D66" s="88" t="s">
        <v>152</v>
      </c>
      <c r="E66" s="88">
        <v>13</v>
      </c>
      <c r="F66" s="92" t="s">
        <v>30</v>
      </c>
      <c r="G66" s="90">
        <v>2.9</v>
      </c>
      <c r="H66" s="93">
        <v>99.6</v>
      </c>
      <c r="I66" s="100">
        <f aca="true" t="shared" si="17" ref="I66:I97">H66-J66</f>
        <v>21.099999999999994</v>
      </c>
      <c r="J66" s="92">
        <v>78.5</v>
      </c>
      <c r="K66" s="101">
        <f aca="true" t="shared" si="18" ref="K66:K97">M66/H66</f>
        <v>8296.858985952851</v>
      </c>
      <c r="L66" s="102">
        <f t="shared" si="16"/>
        <v>10526.97012740005</v>
      </c>
      <c r="M66" s="102">
        <v>826367.155000904</v>
      </c>
      <c r="N66" s="103"/>
      <c r="O66" s="90" t="s">
        <v>31</v>
      </c>
      <c r="P66" s="104"/>
      <c r="Q66" s="115">
        <f>VLOOKUP(A66,'[1]销售台账'!$C$2:$T$1310,18,0)</f>
        <v>0</v>
      </c>
      <c r="R66" s="116">
        <f>VLOOKUP(A66,'[1]销售台账'!$C$2:$AD$1310,28,0)</f>
        <v>0</v>
      </c>
      <c r="S66" s="115">
        <f aca="true" t="shared" si="19" ref="S66:S97">M66*$S$5</f>
        <v>702412.0817507684</v>
      </c>
      <c r="T66" s="115" t="b">
        <f aca="true" t="shared" si="20" ref="T66:T97">R66&gt;S66</f>
        <v>0</v>
      </c>
      <c r="U66" s="115" t="b">
        <f aca="true" t="shared" si="21" ref="U66:U97">M66&gt;R66</f>
        <v>1</v>
      </c>
      <c r="V66" s="115">
        <f>VLOOKUP(A66,'[1]销售台账'!$C$2:$O$1310,13,0)</f>
        <v>0</v>
      </c>
      <c r="W66" s="115">
        <f>VLOOKUP(A66,'[1]销售台账'!$C$2:$S$1310,17,0)</f>
        <v>0</v>
      </c>
      <c r="X66" s="117">
        <f>VLOOKUP(A66,'[1]销售台账'!$C$2:$AB$1310,26,0)</f>
      </c>
    </row>
    <row r="67" spans="1:24" s="76" customFormat="1" ht="24.75" customHeight="1">
      <c r="A67" s="76" t="s">
        <v>153</v>
      </c>
      <c r="B67" s="87">
        <v>62</v>
      </c>
      <c r="C67" s="87">
        <v>5</v>
      </c>
      <c r="D67" s="88" t="s">
        <v>154</v>
      </c>
      <c r="E67" s="88">
        <v>14</v>
      </c>
      <c r="F67" s="92" t="s">
        <v>30</v>
      </c>
      <c r="G67" s="90">
        <v>2.9</v>
      </c>
      <c r="H67" s="94">
        <v>99.6</v>
      </c>
      <c r="I67" s="100">
        <f t="shared" si="17"/>
        <v>21.099999999999994</v>
      </c>
      <c r="J67" s="92">
        <v>78.5</v>
      </c>
      <c r="K67" s="101">
        <f t="shared" si="18"/>
        <v>7743.413516609398</v>
      </c>
      <c r="L67" s="102">
        <f t="shared" si="16"/>
        <v>9824.764156105683</v>
      </c>
      <c r="M67" s="102">
        <v>771243.986254296</v>
      </c>
      <c r="N67" s="103"/>
      <c r="O67" s="90" t="s">
        <v>31</v>
      </c>
      <c r="P67" s="104"/>
      <c r="Q67" s="115">
        <f>VLOOKUP(A67,'[1]销售台账'!$C$2:$T$1310,18,0)</f>
        <v>0</v>
      </c>
      <c r="R67" s="116">
        <f>VLOOKUP(A67,'[1]销售台账'!$C$2:$AD$1310,28,0)</f>
        <v>0</v>
      </c>
      <c r="S67" s="115">
        <f t="shared" si="19"/>
        <v>655557.3883161516</v>
      </c>
      <c r="T67" s="115" t="b">
        <f t="shared" si="20"/>
        <v>0</v>
      </c>
      <c r="U67" s="115" t="b">
        <f t="shared" si="21"/>
        <v>1</v>
      </c>
      <c r="V67" s="115">
        <f>VLOOKUP(A67,'[1]销售台账'!$C$2:$O$1310,13,0)</f>
        <v>0</v>
      </c>
      <c r="W67" s="115">
        <f>VLOOKUP(A67,'[1]销售台账'!$C$2:$S$1310,17,0)</f>
        <v>0</v>
      </c>
      <c r="X67" s="117">
        <f>VLOOKUP(A67,'[1]销售台账'!$C$2:$AB$1310,26,0)</f>
      </c>
    </row>
    <row r="68" spans="1:24" s="76" customFormat="1" ht="24.75" customHeight="1">
      <c r="A68" s="76" t="s">
        <v>155</v>
      </c>
      <c r="B68" s="87">
        <v>63</v>
      </c>
      <c r="C68" s="87">
        <v>5</v>
      </c>
      <c r="D68" s="88" t="s">
        <v>156</v>
      </c>
      <c r="E68" s="88">
        <v>14</v>
      </c>
      <c r="F68" s="92" t="s">
        <v>34</v>
      </c>
      <c r="G68" s="90">
        <v>2.9</v>
      </c>
      <c r="H68" s="93">
        <v>84.59</v>
      </c>
      <c r="I68" s="100">
        <f t="shared" si="17"/>
        <v>17.92</v>
      </c>
      <c r="J68" s="92">
        <v>66.67</v>
      </c>
      <c r="K68" s="101">
        <f t="shared" si="18"/>
        <v>7486.58588050883</v>
      </c>
      <c r="L68" s="102">
        <f t="shared" si="16"/>
        <v>9498.879550506104</v>
      </c>
      <c r="M68" s="102">
        <v>633290.299632242</v>
      </c>
      <c r="N68" s="103"/>
      <c r="O68" s="90" t="s">
        <v>31</v>
      </c>
      <c r="P68" s="104"/>
      <c r="Q68" s="115">
        <f>VLOOKUP(A68,'[1]销售台账'!$C$2:$T$1310,18,0)</f>
        <v>0</v>
      </c>
      <c r="R68" s="116">
        <f>VLOOKUP(A68,'[1]销售台账'!$C$2:$AD$1310,28,0)</f>
        <v>0</v>
      </c>
      <c r="S68" s="115">
        <f t="shared" si="19"/>
        <v>538296.7546874057</v>
      </c>
      <c r="T68" s="115" t="b">
        <f t="shared" si="20"/>
        <v>0</v>
      </c>
      <c r="U68" s="115" t="b">
        <f t="shared" si="21"/>
        <v>1</v>
      </c>
      <c r="V68" s="115">
        <f>VLOOKUP(A68,'[1]销售台账'!$C$2:$O$1310,13,0)</f>
        <v>0</v>
      </c>
      <c r="W68" s="115">
        <f>VLOOKUP(A68,'[1]销售台账'!$C$2:$S$1310,17,0)</f>
        <v>0</v>
      </c>
      <c r="X68" s="117">
        <f>VLOOKUP(A68,'[1]销售台账'!$C$2:$AB$1310,26,0)</f>
      </c>
    </row>
    <row r="69" spans="1:24" s="76" customFormat="1" ht="24.75" customHeight="1">
      <c r="A69" s="76" t="s">
        <v>157</v>
      </c>
      <c r="B69" s="87">
        <v>64</v>
      </c>
      <c r="C69" s="87">
        <v>5</v>
      </c>
      <c r="D69" s="88" t="s">
        <v>158</v>
      </c>
      <c r="E69" s="88">
        <v>14</v>
      </c>
      <c r="F69" s="92" t="s">
        <v>34</v>
      </c>
      <c r="G69" s="90">
        <v>2.9</v>
      </c>
      <c r="H69" s="91">
        <v>84.59</v>
      </c>
      <c r="I69" s="100">
        <f t="shared" si="17"/>
        <v>17.92</v>
      </c>
      <c r="J69" s="88">
        <v>66.67</v>
      </c>
      <c r="K69" s="101">
        <f t="shared" si="18"/>
        <v>7944.776029420629</v>
      </c>
      <c r="L69" s="102">
        <f t="shared" si="16"/>
        <v>10080.225053677681</v>
      </c>
      <c r="M69" s="102">
        <v>672048.604328691</v>
      </c>
      <c r="N69" s="103"/>
      <c r="O69" s="90" t="s">
        <v>31</v>
      </c>
      <c r="P69" s="104"/>
      <c r="Q69" s="115">
        <f>VLOOKUP(A69,'[1]销售台账'!$C$2:$T$1310,18,0)</f>
        <v>0</v>
      </c>
      <c r="R69" s="116">
        <f>VLOOKUP(A69,'[1]销售台账'!$C$2:$AD$1310,28,0)</f>
        <v>0</v>
      </c>
      <c r="S69" s="115">
        <f t="shared" si="19"/>
        <v>571241.3136793873</v>
      </c>
      <c r="T69" s="115" t="b">
        <f t="shared" si="20"/>
        <v>0</v>
      </c>
      <c r="U69" s="115" t="b">
        <f t="shared" si="21"/>
        <v>1</v>
      </c>
      <c r="V69" s="115">
        <f>VLOOKUP(A69,'[1]销售台账'!$C$2:$O$1310,13,0)</f>
        <v>0</v>
      </c>
      <c r="W69" s="115">
        <f>VLOOKUP(A69,'[1]销售台账'!$C$2:$S$1310,17,0)</f>
        <v>0</v>
      </c>
      <c r="X69" s="117">
        <f>VLOOKUP(A69,'[1]销售台账'!$C$2:$AB$1310,26,0)</f>
      </c>
    </row>
    <row r="70" spans="1:24" s="76" customFormat="1" ht="24.75" customHeight="1">
      <c r="A70" s="76" t="s">
        <v>159</v>
      </c>
      <c r="B70" s="87">
        <v>65</v>
      </c>
      <c r="C70" s="87">
        <v>5</v>
      </c>
      <c r="D70" s="88" t="s">
        <v>160</v>
      </c>
      <c r="E70" s="88">
        <v>14</v>
      </c>
      <c r="F70" s="92" t="s">
        <v>34</v>
      </c>
      <c r="G70" s="90">
        <v>2.9</v>
      </c>
      <c r="H70" s="91">
        <v>84.59</v>
      </c>
      <c r="I70" s="100">
        <f t="shared" si="17"/>
        <v>17.92</v>
      </c>
      <c r="J70" s="92">
        <v>66.67</v>
      </c>
      <c r="K70" s="101">
        <f t="shared" si="18"/>
        <v>7807.318984747098</v>
      </c>
      <c r="L70" s="102">
        <f t="shared" si="16"/>
        <v>9905.821402726218</v>
      </c>
      <c r="M70" s="102">
        <v>660421.112919757</v>
      </c>
      <c r="N70" s="103"/>
      <c r="O70" s="90" t="s">
        <v>31</v>
      </c>
      <c r="P70" s="104"/>
      <c r="Q70" s="115">
        <f>VLOOKUP(A70,'[1]销售台账'!$C$2:$T$1310,18,0)</f>
        <v>0</v>
      </c>
      <c r="R70" s="116">
        <f>VLOOKUP(A70,'[1]销售台账'!$C$2:$AD$1310,28,0)</f>
        <v>0</v>
      </c>
      <c r="S70" s="115">
        <f t="shared" si="19"/>
        <v>561357.9459817935</v>
      </c>
      <c r="T70" s="115" t="b">
        <f t="shared" si="20"/>
        <v>0</v>
      </c>
      <c r="U70" s="115" t="b">
        <f t="shared" si="21"/>
        <v>1</v>
      </c>
      <c r="V70" s="115">
        <f>VLOOKUP(A70,'[1]销售台账'!$C$2:$O$1310,13,0)</f>
        <v>0</v>
      </c>
      <c r="W70" s="115">
        <f>VLOOKUP(A70,'[1]销售台账'!$C$2:$S$1310,17,0)</f>
        <v>0</v>
      </c>
      <c r="X70" s="117">
        <f>VLOOKUP(A70,'[1]销售台账'!$C$2:$AB$1310,26,0)</f>
      </c>
    </row>
    <row r="71" spans="1:24" s="76" customFormat="1" ht="24.75" customHeight="1">
      <c r="A71" s="76" t="s">
        <v>161</v>
      </c>
      <c r="B71" s="87">
        <v>66</v>
      </c>
      <c r="C71" s="87">
        <v>5</v>
      </c>
      <c r="D71" s="88" t="s">
        <v>162</v>
      </c>
      <c r="E71" s="88">
        <v>14</v>
      </c>
      <c r="F71" s="92" t="s">
        <v>34</v>
      </c>
      <c r="G71" s="90">
        <v>2.9</v>
      </c>
      <c r="H71" s="91">
        <v>84.59</v>
      </c>
      <c r="I71" s="100">
        <f t="shared" si="17"/>
        <v>17.92</v>
      </c>
      <c r="J71" s="92">
        <v>66.67</v>
      </c>
      <c r="K71" s="101">
        <f t="shared" si="18"/>
        <v>7603.544944836316</v>
      </c>
      <c r="L71" s="102">
        <f t="shared" si="16"/>
        <v>9647.275639473586</v>
      </c>
      <c r="M71" s="102">
        <v>643183.866883704</v>
      </c>
      <c r="N71" s="103"/>
      <c r="O71" s="90" t="s">
        <v>31</v>
      </c>
      <c r="P71" s="104"/>
      <c r="Q71" s="115">
        <f>VLOOKUP(A71,'[1]销售台账'!$C$2:$T$1310,18,0)</f>
        <v>0</v>
      </c>
      <c r="R71" s="116">
        <f>VLOOKUP(A71,'[1]销售台账'!$C$2:$AD$1310,28,0)</f>
        <v>0</v>
      </c>
      <c r="S71" s="115">
        <f t="shared" si="19"/>
        <v>546706.2868511484</v>
      </c>
      <c r="T71" s="115" t="b">
        <f t="shared" si="20"/>
        <v>0</v>
      </c>
      <c r="U71" s="115" t="b">
        <f t="shared" si="21"/>
        <v>1</v>
      </c>
      <c r="V71" s="115">
        <f>VLOOKUP(A71,'[1]销售台账'!$C$2:$O$1310,13,0)</f>
        <v>0</v>
      </c>
      <c r="W71" s="115">
        <f>VLOOKUP(A71,'[1]销售台账'!$C$2:$S$1310,17,0)</f>
        <v>0</v>
      </c>
      <c r="X71" s="117">
        <f>VLOOKUP(A71,'[1]销售台账'!$C$2:$AB$1310,26,0)</f>
      </c>
    </row>
    <row r="72" spans="1:24" s="76" customFormat="1" ht="24.75" customHeight="1">
      <c r="A72" s="76" t="s">
        <v>163</v>
      </c>
      <c r="B72" s="87">
        <v>67</v>
      </c>
      <c r="C72" s="87">
        <v>5</v>
      </c>
      <c r="D72" s="88" t="s">
        <v>164</v>
      </c>
      <c r="E72" s="88">
        <v>14</v>
      </c>
      <c r="F72" s="92" t="s">
        <v>30</v>
      </c>
      <c r="G72" s="90">
        <v>2.9</v>
      </c>
      <c r="H72" s="93">
        <v>99.6</v>
      </c>
      <c r="I72" s="100">
        <f t="shared" si="17"/>
        <v>21.099999999999994</v>
      </c>
      <c r="J72" s="92">
        <v>78.5</v>
      </c>
      <c r="K72" s="101">
        <f t="shared" si="18"/>
        <v>7926.689576174117</v>
      </c>
      <c r="L72" s="102">
        <f t="shared" si="16"/>
        <v>10057.302952699898</v>
      </c>
      <c r="M72" s="102">
        <v>789498.281786942</v>
      </c>
      <c r="N72" s="103"/>
      <c r="O72" s="90" t="s">
        <v>31</v>
      </c>
      <c r="P72" s="104"/>
      <c r="Q72" s="115">
        <f>VLOOKUP(A72,'[1]销售台账'!$C$2:$T$1310,18,0)</f>
        <v>0</v>
      </c>
      <c r="R72" s="116">
        <f>VLOOKUP(A72,'[1]销售台账'!$C$2:$AD$1310,28,0)</f>
        <v>0</v>
      </c>
      <c r="S72" s="115">
        <f t="shared" si="19"/>
        <v>671073.5395189007</v>
      </c>
      <c r="T72" s="115" t="b">
        <f t="shared" si="20"/>
        <v>0</v>
      </c>
      <c r="U72" s="115" t="b">
        <f t="shared" si="21"/>
        <v>1</v>
      </c>
      <c r="V72" s="115">
        <f>VLOOKUP(A72,'[1]销售台账'!$C$2:$O$1310,13,0)</f>
        <v>0</v>
      </c>
      <c r="W72" s="115">
        <f>VLOOKUP(A72,'[1]销售台账'!$C$2:$S$1310,17,0)</f>
        <v>0</v>
      </c>
      <c r="X72" s="117">
        <f>VLOOKUP(A72,'[1]销售台账'!$C$2:$AB$1310,26,0)</f>
      </c>
    </row>
    <row r="73" spans="1:24" s="76" customFormat="1" ht="24.75" customHeight="1">
      <c r="A73" s="76" t="s">
        <v>165</v>
      </c>
      <c r="B73" s="87">
        <v>68</v>
      </c>
      <c r="C73" s="87">
        <v>5</v>
      </c>
      <c r="D73" s="88" t="s">
        <v>166</v>
      </c>
      <c r="E73" s="88">
        <v>15</v>
      </c>
      <c r="F73" s="92" t="s">
        <v>30</v>
      </c>
      <c r="G73" s="90">
        <v>2.9</v>
      </c>
      <c r="H73" s="94">
        <v>99.6</v>
      </c>
      <c r="I73" s="100">
        <f t="shared" si="17"/>
        <v>21.099999999999994</v>
      </c>
      <c r="J73" s="92">
        <v>78.5</v>
      </c>
      <c r="K73" s="101">
        <f t="shared" si="18"/>
        <v>8236.57080846446</v>
      </c>
      <c r="L73" s="102">
        <f t="shared" si="16"/>
        <v>10450.477102204586</v>
      </c>
      <c r="M73" s="102">
        <v>820362.45252306</v>
      </c>
      <c r="N73" s="103"/>
      <c r="O73" s="90" t="s">
        <v>31</v>
      </c>
      <c r="P73" s="104"/>
      <c r="Q73" s="115">
        <f>VLOOKUP(A73,'[1]销售台账'!$C$2:$T$1310,18,0)</f>
        <v>0</v>
      </c>
      <c r="R73" s="116">
        <f>VLOOKUP(A73,'[1]销售台账'!$C$2:$AD$1310,28,0)</f>
        <v>0</v>
      </c>
      <c r="S73" s="115">
        <f t="shared" si="19"/>
        <v>697308.084644601</v>
      </c>
      <c r="T73" s="115" t="b">
        <f t="shared" si="20"/>
        <v>0</v>
      </c>
      <c r="U73" s="115" t="b">
        <f t="shared" si="21"/>
        <v>1</v>
      </c>
      <c r="V73" s="115">
        <f>VLOOKUP(A73,'[1]销售台账'!$C$2:$O$1310,13,0)</f>
        <v>0</v>
      </c>
      <c r="W73" s="115">
        <f>VLOOKUP(A73,'[1]销售台账'!$C$2:$S$1310,17,0)</f>
        <v>0</v>
      </c>
      <c r="X73" s="117">
        <f>VLOOKUP(A73,'[1]销售台账'!$C$2:$AB$1310,26,0)</f>
      </c>
    </row>
    <row r="74" spans="1:24" s="76" customFormat="1" ht="24.75" customHeight="1">
      <c r="A74" s="76" t="s">
        <v>167</v>
      </c>
      <c r="B74" s="87">
        <v>69</v>
      </c>
      <c r="C74" s="87">
        <v>5</v>
      </c>
      <c r="D74" s="88" t="s">
        <v>168</v>
      </c>
      <c r="E74" s="88">
        <v>15</v>
      </c>
      <c r="F74" s="92" t="s">
        <v>34</v>
      </c>
      <c r="G74" s="90">
        <v>2.9</v>
      </c>
      <c r="H74" s="93">
        <v>84.59</v>
      </c>
      <c r="I74" s="100">
        <f t="shared" si="17"/>
        <v>17.92</v>
      </c>
      <c r="J74" s="92">
        <v>66.67</v>
      </c>
      <c r="K74" s="101">
        <f t="shared" si="18"/>
        <v>7935.129921022485</v>
      </c>
      <c r="L74" s="102">
        <f t="shared" si="16"/>
        <v>10067.98620097933</v>
      </c>
      <c r="M74" s="102">
        <v>671232.640019292</v>
      </c>
      <c r="N74" s="103"/>
      <c r="O74" s="90" t="s">
        <v>31</v>
      </c>
      <c r="P74" s="104"/>
      <c r="Q74" s="115">
        <f>VLOOKUP(A74,'[1]销售台账'!$C$2:$T$1310,18,0)</f>
        <v>0</v>
      </c>
      <c r="R74" s="116">
        <f>VLOOKUP(A74,'[1]销售台账'!$C$2:$AD$1310,28,0)</f>
        <v>0</v>
      </c>
      <c r="S74" s="115">
        <f t="shared" si="19"/>
        <v>570547.7440163982</v>
      </c>
      <c r="T74" s="115" t="b">
        <f t="shared" si="20"/>
        <v>0</v>
      </c>
      <c r="U74" s="115" t="b">
        <f t="shared" si="21"/>
        <v>1</v>
      </c>
      <c r="V74" s="115">
        <f>VLOOKUP(A74,'[1]销售台账'!$C$2:$O$1310,13,0)</f>
        <v>0</v>
      </c>
      <c r="W74" s="115">
        <f>VLOOKUP(A74,'[1]销售台账'!$C$2:$S$1310,17,0)</f>
        <v>0</v>
      </c>
      <c r="X74" s="117">
        <f>VLOOKUP(A74,'[1]销售台账'!$C$2:$AB$1310,26,0)</f>
      </c>
    </row>
    <row r="75" spans="1:24" s="76" customFormat="1" ht="24.75" customHeight="1">
      <c r="A75" s="76" t="s">
        <v>169</v>
      </c>
      <c r="B75" s="87">
        <v>70</v>
      </c>
      <c r="C75" s="87">
        <v>5</v>
      </c>
      <c r="D75" s="88" t="s">
        <v>170</v>
      </c>
      <c r="E75" s="88">
        <v>15</v>
      </c>
      <c r="F75" s="92" t="s">
        <v>34</v>
      </c>
      <c r="G75" s="90">
        <v>2.9</v>
      </c>
      <c r="H75" s="91">
        <v>84.59</v>
      </c>
      <c r="I75" s="100">
        <f t="shared" si="17"/>
        <v>17.92</v>
      </c>
      <c r="J75" s="92">
        <v>66.67</v>
      </c>
      <c r="K75" s="101">
        <f t="shared" si="18"/>
        <v>7995.418098510887</v>
      </c>
      <c r="L75" s="102">
        <f t="shared" si="16"/>
        <v>10144.479030344022</v>
      </c>
      <c r="M75" s="102">
        <v>676332.416953036</v>
      </c>
      <c r="N75" s="103"/>
      <c r="O75" s="90" t="s">
        <v>31</v>
      </c>
      <c r="P75" s="104"/>
      <c r="Q75" s="115">
        <f>VLOOKUP(A75,'[1]销售台账'!$C$2:$T$1310,18,0)</f>
        <v>0</v>
      </c>
      <c r="R75" s="116">
        <f>VLOOKUP(A75,'[1]销售台账'!$C$2:$AD$1310,28,0)</f>
        <v>0</v>
      </c>
      <c r="S75" s="115">
        <f t="shared" si="19"/>
        <v>574882.5544100805</v>
      </c>
      <c r="T75" s="115" t="b">
        <f t="shared" si="20"/>
        <v>0</v>
      </c>
      <c r="U75" s="115" t="b">
        <f t="shared" si="21"/>
        <v>1</v>
      </c>
      <c r="V75" s="115">
        <f>VLOOKUP(A75,'[1]销售台账'!$C$2:$O$1310,13,0)</f>
        <v>0</v>
      </c>
      <c r="W75" s="115">
        <f>VLOOKUP(A75,'[1]销售台账'!$C$2:$S$1310,17,0)</f>
        <v>0</v>
      </c>
      <c r="X75" s="117">
        <f>VLOOKUP(A75,'[1]销售台账'!$C$2:$AB$1310,26,0)</f>
      </c>
    </row>
    <row r="76" spans="1:24" s="76" customFormat="1" ht="24.75" customHeight="1">
      <c r="A76" s="76" t="s">
        <v>171</v>
      </c>
      <c r="B76" s="87">
        <v>71</v>
      </c>
      <c r="C76" s="87">
        <v>5</v>
      </c>
      <c r="D76" s="88" t="s">
        <v>172</v>
      </c>
      <c r="E76" s="88">
        <v>15</v>
      </c>
      <c r="F76" s="92" t="s">
        <v>34</v>
      </c>
      <c r="G76" s="90">
        <v>2.9</v>
      </c>
      <c r="H76" s="91">
        <v>84.59</v>
      </c>
      <c r="I76" s="100">
        <f t="shared" si="17"/>
        <v>17.92</v>
      </c>
      <c r="J76" s="92">
        <v>66.67</v>
      </c>
      <c r="K76" s="101">
        <f t="shared" si="18"/>
        <v>7995.418098510887</v>
      </c>
      <c r="L76" s="102">
        <f t="shared" si="16"/>
        <v>10144.479030344022</v>
      </c>
      <c r="M76" s="102">
        <v>676332.416953036</v>
      </c>
      <c r="N76" s="103"/>
      <c r="O76" s="90" t="s">
        <v>31</v>
      </c>
      <c r="P76" s="104"/>
      <c r="Q76" s="115">
        <f>VLOOKUP(A76,'[1]销售台账'!$C$2:$T$1310,18,0)</f>
        <v>0</v>
      </c>
      <c r="R76" s="116">
        <f>VLOOKUP(A76,'[1]销售台账'!$C$2:$AD$1310,28,0)</f>
        <v>0</v>
      </c>
      <c r="S76" s="115">
        <f t="shared" si="19"/>
        <v>574882.5544100805</v>
      </c>
      <c r="T76" s="115" t="b">
        <f t="shared" si="20"/>
        <v>0</v>
      </c>
      <c r="U76" s="115" t="b">
        <f t="shared" si="21"/>
        <v>1</v>
      </c>
      <c r="V76" s="115">
        <f>VLOOKUP(A76,'[1]销售台账'!$C$2:$O$1310,13,0)</f>
        <v>0</v>
      </c>
      <c r="W76" s="115">
        <f>VLOOKUP(A76,'[1]销售台账'!$C$2:$S$1310,17,0)</f>
        <v>0</v>
      </c>
      <c r="X76" s="117">
        <f>VLOOKUP(A76,'[1]销售台账'!$C$2:$AB$1310,26,0)</f>
      </c>
    </row>
    <row r="77" spans="1:24" s="76" customFormat="1" ht="24.75" customHeight="1">
      <c r="A77" s="76" t="s">
        <v>173</v>
      </c>
      <c r="B77" s="87">
        <v>72</v>
      </c>
      <c r="C77" s="87">
        <v>5</v>
      </c>
      <c r="D77" s="88" t="s">
        <v>174</v>
      </c>
      <c r="E77" s="88">
        <v>15</v>
      </c>
      <c r="F77" s="92" t="s">
        <v>34</v>
      </c>
      <c r="G77" s="90">
        <v>2.9</v>
      </c>
      <c r="H77" s="93">
        <v>84.59</v>
      </c>
      <c r="I77" s="100">
        <f t="shared" si="17"/>
        <v>17.92</v>
      </c>
      <c r="J77" s="92">
        <v>66.67</v>
      </c>
      <c r="K77" s="101">
        <f t="shared" si="18"/>
        <v>7935.129921022485</v>
      </c>
      <c r="L77" s="102">
        <f t="shared" si="16"/>
        <v>10067.98620097933</v>
      </c>
      <c r="M77" s="102">
        <v>671232.640019292</v>
      </c>
      <c r="N77" s="103"/>
      <c r="O77" s="90" t="s">
        <v>31</v>
      </c>
      <c r="P77" s="104"/>
      <c r="Q77" s="115">
        <f>VLOOKUP(A77,'[1]销售台账'!$C$2:$T$1310,18,0)</f>
        <v>0</v>
      </c>
      <c r="R77" s="116">
        <f>VLOOKUP(A77,'[1]销售台账'!$C$2:$AD$1310,28,0)</f>
        <v>0</v>
      </c>
      <c r="S77" s="115">
        <f t="shared" si="19"/>
        <v>570547.7440163982</v>
      </c>
      <c r="T77" s="115" t="b">
        <f t="shared" si="20"/>
        <v>0</v>
      </c>
      <c r="U77" s="115" t="b">
        <f t="shared" si="21"/>
        <v>1</v>
      </c>
      <c r="V77" s="115">
        <f>VLOOKUP(A77,'[1]销售台账'!$C$2:$O$1310,13,0)</f>
        <v>0</v>
      </c>
      <c r="W77" s="115">
        <f>VLOOKUP(A77,'[1]销售台账'!$C$2:$S$1310,17,0)</f>
        <v>0</v>
      </c>
      <c r="X77" s="117">
        <f>VLOOKUP(A77,'[1]销售台账'!$C$2:$AB$1310,26,0)</f>
      </c>
    </row>
    <row r="78" spans="1:24" s="76" customFormat="1" ht="24.75" customHeight="1">
      <c r="A78" s="76" t="s">
        <v>175</v>
      </c>
      <c r="B78" s="87">
        <v>73</v>
      </c>
      <c r="C78" s="87">
        <v>5</v>
      </c>
      <c r="D78" s="88" t="s">
        <v>176</v>
      </c>
      <c r="E78" s="88">
        <v>15</v>
      </c>
      <c r="F78" s="92" t="s">
        <v>30</v>
      </c>
      <c r="G78" s="90">
        <v>2.9</v>
      </c>
      <c r="H78" s="94">
        <v>99.6</v>
      </c>
      <c r="I78" s="100">
        <f t="shared" si="17"/>
        <v>21.099999999999994</v>
      </c>
      <c r="J78" s="92">
        <v>78.5</v>
      </c>
      <c r="K78" s="101">
        <f t="shared" si="18"/>
        <v>8296.858985952851</v>
      </c>
      <c r="L78" s="102">
        <f t="shared" si="16"/>
        <v>10526.97012740005</v>
      </c>
      <c r="M78" s="102">
        <v>826367.155000904</v>
      </c>
      <c r="N78" s="103"/>
      <c r="O78" s="90" t="s">
        <v>31</v>
      </c>
      <c r="P78" s="104"/>
      <c r="Q78" s="115">
        <f>VLOOKUP(A78,'[1]销售台账'!$C$2:$T$1310,18,0)</f>
        <v>0</v>
      </c>
      <c r="R78" s="116">
        <f>VLOOKUP(A78,'[1]销售台账'!$C$2:$AD$1310,28,0)</f>
        <v>0</v>
      </c>
      <c r="S78" s="115">
        <f t="shared" si="19"/>
        <v>702412.0817507684</v>
      </c>
      <c r="T78" s="115" t="b">
        <f t="shared" si="20"/>
        <v>0</v>
      </c>
      <c r="U78" s="115" t="b">
        <f t="shared" si="21"/>
        <v>1</v>
      </c>
      <c r="V78" s="115">
        <f>VLOOKUP(A78,'[1]销售台账'!$C$2:$O$1310,13,0)</f>
        <v>0</v>
      </c>
      <c r="W78" s="115">
        <f>VLOOKUP(A78,'[1]销售台账'!$C$2:$S$1310,17,0)</f>
        <v>0</v>
      </c>
      <c r="X78" s="117">
        <f>VLOOKUP(A78,'[1]销售台账'!$C$2:$AB$1310,26,0)</f>
      </c>
    </row>
    <row r="79" spans="1:24" s="76" customFormat="1" ht="24.75" customHeight="1">
      <c r="A79" s="76" t="s">
        <v>177</v>
      </c>
      <c r="B79" s="87">
        <v>74</v>
      </c>
      <c r="C79" s="87">
        <v>5</v>
      </c>
      <c r="D79" s="88" t="s">
        <v>178</v>
      </c>
      <c r="E79" s="88">
        <v>16</v>
      </c>
      <c r="F79" s="92" t="s">
        <v>30</v>
      </c>
      <c r="G79" s="90">
        <v>2.9</v>
      </c>
      <c r="H79" s="93">
        <v>99.6</v>
      </c>
      <c r="I79" s="100">
        <f t="shared" si="17"/>
        <v>21.099999999999994</v>
      </c>
      <c r="J79" s="92">
        <v>78.5</v>
      </c>
      <c r="K79" s="101">
        <f t="shared" si="18"/>
        <v>8272.7437149575</v>
      </c>
      <c r="L79" s="102">
        <f t="shared" si="16"/>
        <v>10496.372917321873</v>
      </c>
      <c r="M79" s="102">
        <v>823965.274009767</v>
      </c>
      <c r="N79" s="103"/>
      <c r="O79" s="90" t="s">
        <v>31</v>
      </c>
      <c r="P79" s="104"/>
      <c r="Q79" s="115">
        <f>VLOOKUP(A79,'[1]销售台账'!$C$2:$T$1310,18,0)</f>
        <v>45179</v>
      </c>
      <c r="R79" s="116">
        <f>VLOOKUP(A79,'[1]销售台账'!$C$2:$AD$1310,28,0)</f>
        <v>704490</v>
      </c>
      <c r="S79" s="115">
        <f t="shared" si="19"/>
        <v>700370.4829083019</v>
      </c>
      <c r="T79" s="115" t="b">
        <f t="shared" si="20"/>
        <v>1</v>
      </c>
      <c r="U79" s="115" t="b">
        <f t="shared" si="21"/>
        <v>1</v>
      </c>
      <c r="V79" s="115" t="str">
        <f>VLOOKUP(A79,'[1]销售台账'!$C$2:$O$1310,13,0)</f>
        <v>肖鸿天；李清君</v>
      </c>
      <c r="W79" s="115" t="str">
        <f>VLOOKUP(A79,'[1]销售台账'!$C$2:$S$1310,17,0)</f>
        <v>中介-玉阁</v>
      </c>
      <c r="X79" s="117">
        <f>VLOOKUP(A79,'[1]销售台账'!$C$2:$AB$1310,26,0)</f>
      </c>
    </row>
    <row r="80" spans="1:24" s="76" customFormat="1" ht="24.75" customHeight="1">
      <c r="A80" s="76" t="s">
        <v>179</v>
      </c>
      <c r="B80" s="87">
        <v>75</v>
      </c>
      <c r="C80" s="87">
        <v>5</v>
      </c>
      <c r="D80" s="88" t="s">
        <v>180</v>
      </c>
      <c r="E80" s="88">
        <v>16</v>
      </c>
      <c r="F80" s="92" t="s">
        <v>34</v>
      </c>
      <c r="G80" s="90">
        <v>2.9</v>
      </c>
      <c r="H80" s="91">
        <v>84.59</v>
      </c>
      <c r="I80" s="100">
        <f t="shared" si="17"/>
        <v>17.92</v>
      </c>
      <c r="J80" s="88">
        <v>66.67</v>
      </c>
      <c r="K80" s="101">
        <f t="shared" si="18"/>
        <v>7971.302827515521</v>
      </c>
      <c r="L80" s="102">
        <f t="shared" si="16"/>
        <v>10113.88189859814</v>
      </c>
      <c r="M80" s="102">
        <v>674292.506179538</v>
      </c>
      <c r="N80" s="103"/>
      <c r="O80" s="90" t="s">
        <v>31</v>
      </c>
      <c r="P80" s="104"/>
      <c r="Q80" s="115">
        <f>VLOOKUP(A80,'[1]销售台账'!$C$2:$T$1310,18,0)</f>
        <v>0</v>
      </c>
      <c r="R80" s="116">
        <f>VLOOKUP(A80,'[1]销售台账'!$C$2:$AD$1310,28,0)</f>
        <v>0</v>
      </c>
      <c r="S80" s="115">
        <f t="shared" si="19"/>
        <v>573148.6302526073</v>
      </c>
      <c r="T80" s="115" t="b">
        <f t="shared" si="20"/>
        <v>0</v>
      </c>
      <c r="U80" s="115" t="b">
        <f t="shared" si="21"/>
        <v>1</v>
      </c>
      <c r="V80" s="115">
        <f>VLOOKUP(A80,'[1]销售台账'!$C$2:$O$1310,13,0)</f>
        <v>0</v>
      </c>
      <c r="W80" s="115">
        <f>VLOOKUP(A80,'[1]销售台账'!$C$2:$S$1310,17,0)</f>
        <v>0</v>
      </c>
      <c r="X80" s="117">
        <f>VLOOKUP(A80,'[1]销售台账'!$C$2:$AB$1310,26,0)</f>
      </c>
    </row>
    <row r="81" spans="1:24" s="76" customFormat="1" ht="24.75" customHeight="1">
      <c r="A81" s="76" t="s">
        <v>181</v>
      </c>
      <c r="B81" s="87">
        <v>76</v>
      </c>
      <c r="C81" s="87">
        <v>5</v>
      </c>
      <c r="D81" s="88" t="s">
        <v>182</v>
      </c>
      <c r="E81" s="88">
        <v>16</v>
      </c>
      <c r="F81" s="92" t="s">
        <v>34</v>
      </c>
      <c r="G81" s="90">
        <v>2.9</v>
      </c>
      <c r="H81" s="91">
        <v>84.59</v>
      </c>
      <c r="I81" s="100">
        <f t="shared" si="17"/>
        <v>17.92</v>
      </c>
      <c r="J81" s="92">
        <v>66.67</v>
      </c>
      <c r="K81" s="101">
        <f t="shared" si="18"/>
        <v>8031.591005003926</v>
      </c>
      <c r="L81" s="102">
        <f t="shared" si="16"/>
        <v>10190.374727962833</v>
      </c>
      <c r="M81" s="102">
        <v>679392.283113282</v>
      </c>
      <c r="N81" s="103"/>
      <c r="O81" s="90" t="s">
        <v>31</v>
      </c>
      <c r="P81" s="104"/>
      <c r="Q81" s="115">
        <f>VLOOKUP(A81,'[1]销售台账'!$C$2:$T$1310,18,0)</f>
        <v>0</v>
      </c>
      <c r="R81" s="116">
        <f>VLOOKUP(A81,'[1]销售台账'!$C$2:$AD$1310,28,0)</f>
        <v>0</v>
      </c>
      <c r="S81" s="115">
        <f t="shared" si="19"/>
        <v>577483.4406462897</v>
      </c>
      <c r="T81" s="115" t="b">
        <f t="shared" si="20"/>
        <v>0</v>
      </c>
      <c r="U81" s="115" t="b">
        <f t="shared" si="21"/>
        <v>1</v>
      </c>
      <c r="V81" s="115">
        <f>VLOOKUP(A81,'[1]销售台账'!$C$2:$O$1310,13,0)</f>
        <v>0</v>
      </c>
      <c r="W81" s="115">
        <f>VLOOKUP(A81,'[1]销售台账'!$C$2:$S$1310,17,0)</f>
        <v>0</v>
      </c>
      <c r="X81" s="117">
        <f>VLOOKUP(A81,'[1]销售台账'!$C$2:$AB$1310,26,0)</f>
      </c>
    </row>
    <row r="82" spans="1:24" s="76" customFormat="1" ht="24.75" customHeight="1">
      <c r="A82" s="76" t="s">
        <v>183</v>
      </c>
      <c r="B82" s="87">
        <v>77</v>
      </c>
      <c r="C82" s="87">
        <v>5</v>
      </c>
      <c r="D82" s="88" t="s">
        <v>184</v>
      </c>
      <c r="E82" s="88">
        <v>16</v>
      </c>
      <c r="F82" s="92" t="s">
        <v>34</v>
      </c>
      <c r="G82" s="90">
        <v>2.9</v>
      </c>
      <c r="H82" s="91">
        <v>84.59</v>
      </c>
      <c r="I82" s="100">
        <f t="shared" si="17"/>
        <v>17.92</v>
      </c>
      <c r="J82" s="92">
        <v>66.67</v>
      </c>
      <c r="K82" s="101">
        <f t="shared" si="18"/>
        <v>8031.591005003926</v>
      </c>
      <c r="L82" s="102">
        <f t="shared" si="16"/>
        <v>10190.374727962833</v>
      </c>
      <c r="M82" s="102">
        <v>679392.283113282</v>
      </c>
      <c r="N82" s="103"/>
      <c r="O82" s="90" t="s">
        <v>31</v>
      </c>
      <c r="P82" s="104"/>
      <c r="Q82" s="115">
        <f>VLOOKUP(A82,'[1]销售台账'!$C$2:$T$1310,18,0)</f>
        <v>0</v>
      </c>
      <c r="R82" s="116">
        <f>VLOOKUP(A82,'[1]销售台账'!$C$2:$AD$1310,28,0)</f>
        <v>0</v>
      </c>
      <c r="S82" s="115">
        <f t="shared" si="19"/>
        <v>577483.4406462897</v>
      </c>
      <c r="T82" s="115" t="b">
        <f t="shared" si="20"/>
        <v>0</v>
      </c>
      <c r="U82" s="115" t="b">
        <f t="shared" si="21"/>
        <v>1</v>
      </c>
      <c r="V82" s="115">
        <f>VLOOKUP(A82,'[1]销售台账'!$C$2:$O$1310,13,0)</f>
        <v>0</v>
      </c>
      <c r="W82" s="115">
        <f>VLOOKUP(A82,'[1]销售台账'!$C$2:$S$1310,17,0)</f>
        <v>0</v>
      </c>
      <c r="X82" s="117">
        <f>VLOOKUP(A82,'[1]销售台账'!$C$2:$AB$1310,26,0)</f>
      </c>
    </row>
    <row r="83" spans="1:24" s="76" customFormat="1" ht="24.75" customHeight="1">
      <c r="A83" s="76" t="s">
        <v>185</v>
      </c>
      <c r="B83" s="87">
        <v>78</v>
      </c>
      <c r="C83" s="87">
        <v>5</v>
      </c>
      <c r="D83" s="88" t="s">
        <v>186</v>
      </c>
      <c r="E83" s="88">
        <v>16</v>
      </c>
      <c r="F83" s="92" t="s">
        <v>34</v>
      </c>
      <c r="G83" s="90">
        <v>2.9</v>
      </c>
      <c r="H83" s="91">
        <v>84.59</v>
      </c>
      <c r="I83" s="100">
        <f t="shared" si="17"/>
        <v>17.92</v>
      </c>
      <c r="J83" s="92">
        <v>66.67</v>
      </c>
      <c r="K83" s="101">
        <f t="shared" si="18"/>
        <v>7971.302827515521</v>
      </c>
      <c r="L83" s="102">
        <f t="shared" si="16"/>
        <v>10113.88189859814</v>
      </c>
      <c r="M83" s="102">
        <v>674292.506179538</v>
      </c>
      <c r="N83" s="103"/>
      <c r="O83" s="90" t="s">
        <v>31</v>
      </c>
      <c r="P83" s="104"/>
      <c r="Q83" s="115">
        <f>VLOOKUP(A83,'[1]销售台账'!$C$2:$T$1310,18,0)</f>
        <v>0</v>
      </c>
      <c r="R83" s="116">
        <f>VLOOKUP(A83,'[1]销售台账'!$C$2:$AD$1310,28,0)</f>
        <v>0</v>
      </c>
      <c r="S83" s="115">
        <f t="shared" si="19"/>
        <v>573148.6302526073</v>
      </c>
      <c r="T83" s="115" t="b">
        <f t="shared" si="20"/>
        <v>0</v>
      </c>
      <c r="U83" s="115" t="b">
        <f t="shared" si="21"/>
        <v>1</v>
      </c>
      <c r="V83" s="115">
        <f>VLOOKUP(A83,'[1]销售台账'!$C$2:$O$1310,13,0)</f>
        <v>0</v>
      </c>
      <c r="W83" s="115">
        <f>VLOOKUP(A83,'[1]销售台账'!$C$2:$S$1310,17,0)</f>
        <v>0</v>
      </c>
      <c r="X83" s="117">
        <f>VLOOKUP(A83,'[1]销售台账'!$C$2:$AB$1310,26,0)</f>
      </c>
    </row>
    <row r="84" spans="1:24" s="76" customFormat="1" ht="24.75" customHeight="1">
      <c r="A84" s="76" t="s">
        <v>187</v>
      </c>
      <c r="B84" s="87">
        <v>79</v>
      </c>
      <c r="C84" s="87">
        <v>5</v>
      </c>
      <c r="D84" s="88" t="s">
        <v>188</v>
      </c>
      <c r="E84" s="88">
        <v>16</v>
      </c>
      <c r="F84" s="92" t="s">
        <v>30</v>
      </c>
      <c r="G84" s="90">
        <v>2.9</v>
      </c>
      <c r="H84" s="93">
        <v>99.6</v>
      </c>
      <c r="I84" s="100">
        <f t="shared" si="17"/>
        <v>21.099999999999994</v>
      </c>
      <c r="J84" s="92">
        <v>78.5</v>
      </c>
      <c r="K84" s="101">
        <f t="shared" si="18"/>
        <v>8333.031892445893</v>
      </c>
      <c r="L84" s="102">
        <f t="shared" si="16"/>
        <v>10572.865942517337</v>
      </c>
      <c r="M84" s="102">
        <v>829969.976487611</v>
      </c>
      <c r="N84" s="103"/>
      <c r="O84" s="90" t="s">
        <v>31</v>
      </c>
      <c r="P84" s="104"/>
      <c r="Q84" s="115">
        <f>VLOOKUP(A84,'[1]销售台账'!$C$2:$T$1310,18,0)</f>
        <v>0</v>
      </c>
      <c r="R84" s="116">
        <f>VLOOKUP(A84,'[1]销售台账'!$C$2:$AD$1310,28,0)</f>
        <v>0</v>
      </c>
      <c r="S84" s="115">
        <f t="shared" si="19"/>
        <v>705474.4800144692</v>
      </c>
      <c r="T84" s="115" t="b">
        <f t="shared" si="20"/>
        <v>0</v>
      </c>
      <c r="U84" s="115" t="b">
        <f t="shared" si="21"/>
        <v>1</v>
      </c>
      <c r="V84" s="115">
        <f>VLOOKUP(A84,'[1]销售台账'!$C$2:$O$1310,13,0)</f>
        <v>0</v>
      </c>
      <c r="W84" s="115">
        <f>VLOOKUP(A84,'[1]销售台账'!$C$2:$S$1310,17,0)</f>
        <v>0</v>
      </c>
      <c r="X84" s="117">
        <f>VLOOKUP(A84,'[1]销售台账'!$C$2:$AB$1310,26,0)</f>
      </c>
    </row>
    <row r="85" spans="1:24" s="76" customFormat="1" ht="24.75" customHeight="1">
      <c r="A85" s="76" t="s">
        <v>189</v>
      </c>
      <c r="B85" s="87">
        <v>80</v>
      </c>
      <c r="C85" s="87">
        <v>5</v>
      </c>
      <c r="D85" s="88" t="s">
        <v>190</v>
      </c>
      <c r="E85" s="88">
        <v>17</v>
      </c>
      <c r="F85" s="92" t="s">
        <v>30</v>
      </c>
      <c r="G85" s="90">
        <v>2.9</v>
      </c>
      <c r="H85" s="94">
        <v>99.6</v>
      </c>
      <c r="I85" s="100">
        <f t="shared" si="17"/>
        <v>21.099999999999994</v>
      </c>
      <c r="J85" s="92">
        <v>78.5</v>
      </c>
      <c r="K85" s="101">
        <f t="shared" si="18"/>
        <v>8308.916621450533</v>
      </c>
      <c r="L85" s="102">
        <f t="shared" si="16"/>
        <v>10542.268732439146</v>
      </c>
      <c r="M85" s="102">
        <v>827568.095496473</v>
      </c>
      <c r="N85" s="103"/>
      <c r="O85" s="90" t="s">
        <v>31</v>
      </c>
      <c r="P85" s="104"/>
      <c r="Q85" s="115">
        <f>VLOOKUP(A85,'[1]销售台账'!$C$2:$T$1310,18,0)</f>
        <v>0</v>
      </c>
      <c r="R85" s="116">
        <f>VLOOKUP(A85,'[1]销售台账'!$C$2:$AD$1310,28,0)</f>
        <v>0</v>
      </c>
      <c r="S85" s="115">
        <f t="shared" si="19"/>
        <v>703432.8811720021</v>
      </c>
      <c r="T85" s="115" t="b">
        <f t="shared" si="20"/>
        <v>0</v>
      </c>
      <c r="U85" s="115" t="b">
        <f t="shared" si="21"/>
        <v>1</v>
      </c>
      <c r="V85" s="115">
        <f>VLOOKUP(A85,'[1]销售台账'!$C$2:$O$1310,13,0)</f>
        <v>0</v>
      </c>
      <c r="W85" s="115">
        <f>VLOOKUP(A85,'[1]销售台账'!$C$2:$S$1310,17,0)</f>
        <v>0</v>
      </c>
      <c r="X85" s="117">
        <f>VLOOKUP(A85,'[1]销售台账'!$C$2:$AB$1310,26,0)</f>
      </c>
    </row>
    <row r="86" spans="1:24" s="76" customFormat="1" ht="24.75" customHeight="1">
      <c r="A86" s="76" t="s">
        <v>191</v>
      </c>
      <c r="B86" s="87">
        <v>81</v>
      </c>
      <c r="C86" s="87">
        <v>5</v>
      </c>
      <c r="D86" s="88" t="s">
        <v>192</v>
      </c>
      <c r="E86" s="88">
        <v>17</v>
      </c>
      <c r="F86" s="92" t="s">
        <v>34</v>
      </c>
      <c r="G86" s="90">
        <v>2.9</v>
      </c>
      <c r="H86" s="93">
        <v>84.59</v>
      </c>
      <c r="I86" s="100">
        <f t="shared" si="17"/>
        <v>17.92</v>
      </c>
      <c r="J86" s="92">
        <v>66.67</v>
      </c>
      <c r="K86" s="101">
        <f t="shared" si="18"/>
        <v>8007.475734008559</v>
      </c>
      <c r="L86" s="102">
        <f t="shared" si="16"/>
        <v>10159.777596216949</v>
      </c>
      <c r="M86" s="102">
        <v>677352.372339784</v>
      </c>
      <c r="N86" s="103"/>
      <c r="O86" s="90" t="s">
        <v>31</v>
      </c>
      <c r="P86" s="104"/>
      <c r="Q86" s="115">
        <f>VLOOKUP(A86,'[1]销售台账'!$C$2:$T$1310,18,0)</f>
        <v>0</v>
      </c>
      <c r="R86" s="116">
        <f>VLOOKUP(A86,'[1]销售台账'!$C$2:$AD$1310,28,0)</f>
        <v>0</v>
      </c>
      <c r="S86" s="115">
        <f t="shared" si="19"/>
        <v>575749.5164888165</v>
      </c>
      <c r="T86" s="115" t="b">
        <f t="shared" si="20"/>
        <v>0</v>
      </c>
      <c r="U86" s="115" t="b">
        <f t="shared" si="21"/>
        <v>1</v>
      </c>
      <c r="V86" s="115">
        <f>VLOOKUP(A86,'[1]销售台账'!$C$2:$O$1310,13,0)</f>
        <v>0</v>
      </c>
      <c r="W86" s="115">
        <f>VLOOKUP(A86,'[1]销售台账'!$C$2:$S$1310,17,0)</f>
        <v>0</v>
      </c>
      <c r="X86" s="117">
        <f>VLOOKUP(A86,'[1]销售台账'!$C$2:$AB$1310,26,0)</f>
      </c>
    </row>
    <row r="87" spans="1:24" s="76" customFormat="1" ht="24.75" customHeight="1">
      <c r="A87" s="76" t="s">
        <v>193</v>
      </c>
      <c r="B87" s="87">
        <v>82</v>
      </c>
      <c r="C87" s="87">
        <v>5</v>
      </c>
      <c r="D87" s="88" t="s">
        <v>194</v>
      </c>
      <c r="E87" s="88">
        <v>17</v>
      </c>
      <c r="F87" s="92" t="s">
        <v>34</v>
      </c>
      <c r="G87" s="90">
        <v>2.9</v>
      </c>
      <c r="H87" s="91">
        <v>84.59</v>
      </c>
      <c r="I87" s="100">
        <f t="shared" si="17"/>
        <v>17.92</v>
      </c>
      <c r="J87" s="92">
        <v>66.67</v>
      </c>
      <c r="K87" s="101">
        <f t="shared" si="18"/>
        <v>8067.763911496962</v>
      </c>
      <c r="L87" s="102">
        <f t="shared" si="16"/>
        <v>10236.27042558164</v>
      </c>
      <c r="M87" s="102">
        <v>682452.149273528</v>
      </c>
      <c r="N87" s="103"/>
      <c r="O87" s="90" t="s">
        <v>31</v>
      </c>
      <c r="P87" s="104"/>
      <c r="Q87" s="115">
        <f>VLOOKUP(A87,'[1]销售台账'!$C$2:$T$1310,18,0)</f>
        <v>0</v>
      </c>
      <c r="R87" s="116">
        <f>VLOOKUP(A87,'[1]销售台账'!$C$2:$AD$1310,28,0)</f>
        <v>0</v>
      </c>
      <c r="S87" s="115">
        <f t="shared" si="19"/>
        <v>580084.3268824988</v>
      </c>
      <c r="T87" s="115" t="b">
        <f t="shared" si="20"/>
        <v>0</v>
      </c>
      <c r="U87" s="115" t="b">
        <f t="shared" si="21"/>
        <v>1</v>
      </c>
      <c r="V87" s="115">
        <f>VLOOKUP(A87,'[1]销售台账'!$C$2:$O$1310,13,0)</f>
        <v>0</v>
      </c>
      <c r="W87" s="115">
        <f>VLOOKUP(A87,'[1]销售台账'!$C$2:$S$1310,17,0)</f>
        <v>0</v>
      </c>
      <c r="X87" s="117">
        <f>VLOOKUP(A87,'[1]销售台账'!$C$2:$AB$1310,26,0)</f>
      </c>
    </row>
    <row r="88" spans="1:24" s="76" customFormat="1" ht="24.75" customHeight="1">
      <c r="A88" s="76" t="s">
        <v>195</v>
      </c>
      <c r="B88" s="87">
        <v>83</v>
      </c>
      <c r="C88" s="87">
        <v>5</v>
      </c>
      <c r="D88" s="88" t="s">
        <v>196</v>
      </c>
      <c r="E88" s="88">
        <v>17</v>
      </c>
      <c r="F88" s="92" t="s">
        <v>34</v>
      </c>
      <c r="G88" s="90">
        <v>2.9</v>
      </c>
      <c r="H88" s="91">
        <v>84.59</v>
      </c>
      <c r="I88" s="100">
        <f t="shared" si="17"/>
        <v>17.92</v>
      </c>
      <c r="J88" s="92">
        <v>66.67</v>
      </c>
      <c r="K88" s="101">
        <f t="shared" si="18"/>
        <v>8067.763911496962</v>
      </c>
      <c r="L88" s="102">
        <f t="shared" si="16"/>
        <v>10236.27042558164</v>
      </c>
      <c r="M88" s="102">
        <v>682452.149273528</v>
      </c>
      <c r="N88" s="103"/>
      <c r="O88" s="90" t="s">
        <v>31</v>
      </c>
      <c r="P88" s="104"/>
      <c r="Q88" s="115">
        <f>VLOOKUP(A88,'[1]销售台账'!$C$2:$T$1310,18,0)</f>
        <v>0</v>
      </c>
      <c r="R88" s="116">
        <f>VLOOKUP(A88,'[1]销售台账'!$C$2:$AD$1310,28,0)</f>
        <v>0</v>
      </c>
      <c r="S88" s="115">
        <f t="shared" si="19"/>
        <v>580084.3268824988</v>
      </c>
      <c r="T88" s="115" t="b">
        <f t="shared" si="20"/>
        <v>0</v>
      </c>
      <c r="U88" s="115" t="b">
        <f t="shared" si="21"/>
        <v>1</v>
      </c>
      <c r="V88" s="115">
        <f>VLOOKUP(A88,'[1]销售台账'!$C$2:$O$1310,13,0)</f>
        <v>0</v>
      </c>
      <c r="W88" s="115">
        <f>VLOOKUP(A88,'[1]销售台账'!$C$2:$S$1310,17,0)</f>
        <v>0</v>
      </c>
      <c r="X88" s="117">
        <f>VLOOKUP(A88,'[1]销售台账'!$C$2:$AB$1310,26,0)</f>
      </c>
    </row>
    <row r="89" spans="1:24" s="76" customFormat="1" ht="24.75" customHeight="1">
      <c r="A89" s="76" t="s">
        <v>197</v>
      </c>
      <c r="B89" s="87">
        <v>84</v>
      </c>
      <c r="C89" s="87">
        <v>5</v>
      </c>
      <c r="D89" s="88" t="s">
        <v>198</v>
      </c>
      <c r="E89" s="88">
        <v>17</v>
      </c>
      <c r="F89" s="92" t="s">
        <v>34</v>
      </c>
      <c r="G89" s="90">
        <v>2.9</v>
      </c>
      <c r="H89" s="91">
        <v>84.59</v>
      </c>
      <c r="I89" s="100">
        <f t="shared" si="17"/>
        <v>17.92</v>
      </c>
      <c r="J89" s="92">
        <v>66.67</v>
      </c>
      <c r="K89" s="101">
        <f t="shared" si="18"/>
        <v>8007.475734008559</v>
      </c>
      <c r="L89" s="102">
        <f t="shared" si="16"/>
        <v>10159.777596216949</v>
      </c>
      <c r="M89" s="102">
        <v>677352.372339784</v>
      </c>
      <c r="N89" s="103"/>
      <c r="O89" s="90" t="s">
        <v>31</v>
      </c>
      <c r="P89" s="104"/>
      <c r="Q89" s="115">
        <f>VLOOKUP(A89,'[1]销售台账'!$C$2:$T$1310,18,0)</f>
        <v>0</v>
      </c>
      <c r="R89" s="116">
        <f>VLOOKUP(A89,'[1]销售台账'!$C$2:$AD$1310,28,0)</f>
        <v>0</v>
      </c>
      <c r="S89" s="115">
        <f t="shared" si="19"/>
        <v>575749.5164888165</v>
      </c>
      <c r="T89" s="115" t="b">
        <f t="shared" si="20"/>
        <v>0</v>
      </c>
      <c r="U89" s="115" t="b">
        <f t="shared" si="21"/>
        <v>1</v>
      </c>
      <c r="V89" s="115">
        <f>VLOOKUP(A89,'[1]销售台账'!$C$2:$O$1310,13,0)</f>
        <v>0</v>
      </c>
      <c r="W89" s="115">
        <f>VLOOKUP(A89,'[1]销售台账'!$C$2:$S$1310,17,0)</f>
        <v>0</v>
      </c>
      <c r="X89" s="117">
        <f>VLOOKUP(A89,'[1]销售台账'!$C$2:$AB$1310,26,0)</f>
      </c>
    </row>
    <row r="90" spans="1:24" s="76" customFormat="1" ht="24.75" customHeight="1">
      <c r="A90" s="76" t="s">
        <v>199</v>
      </c>
      <c r="B90" s="87">
        <v>85</v>
      </c>
      <c r="C90" s="87">
        <v>5</v>
      </c>
      <c r="D90" s="88" t="s">
        <v>200</v>
      </c>
      <c r="E90" s="88">
        <v>17</v>
      </c>
      <c r="F90" s="92" t="s">
        <v>30</v>
      </c>
      <c r="G90" s="90">
        <v>2.9</v>
      </c>
      <c r="H90" s="94">
        <v>99.6</v>
      </c>
      <c r="I90" s="100">
        <f t="shared" si="17"/>
        <v>21.099999999999994</v>
      </c>
      <c r="J90" s="92">
        <v>78.5</v>
      </c>
      <c r="K90" s="101">
        <f t="shared" si="18"/>
        <v>8369.204798938927</v>
      </c>
      <c r="L90" s="102">
        <f t="shared" si="16"/>
        <v>10618.761757634611</v>
      </c>
      <c r="M90" s="102">
        <v>833572.797974317</v>
      </c>
      <c r="N90" s="103"/>
      <c r="O90" s="90" t="s">
        <v>31</v>
      </c>
      <c r="P90" s="104"/>
      <c r="Q90" s="115">
        <f>VLOOKUP(A90,'[1]销售台账'!$C$2:$T$1310,18,0)</f>
        <v>0</v>
      </c>
      <c r="R90" s="116">
        <f>VLOOKUP(A90,'[1]销售台账'!$C$2:$AD$1310,28,0)</f>
        <v>0</v>
      </c>
      <c r="S90" s="115">
        <f t="shared" si="19"/>
        <v>708536.8782781694</v>
      </c>
      <c r="T90" s="115" t="b">
        <f t="shared" si="20"/>
        <v>0</v>
      </c>
      <c r="U90" s="115" t="b">
        <f t="shared" si="21"/>
        <v>1</v>
      </c>
      <c r="V90" s="115">
        <f>VLOOKUP(A90,'[1]销售台账'!$C$2:$O$1310,13,0)</f>
        <v>0</v>
      </c>
      <c r="W90" s="115">
        <f>VLOOKUP(A90,'[1]销售台账'!$C$2:$S$1310,17,0)</f>
        <v>0</v>
      </c>
      <c r="X90" s="117">
        <f>VLOOKUP(A90,'[1]销售台账'!$C$2:$AB$1310,26,0)</f>
      </c>
    </row>
    <row r="91" spans="1:24" s="76" customFormat="1" ht="24.75" customHeight="1">
      <c r="A91" s="76" t="s">
        <v>201</v>
      </c>
      <c r="B91" s="87">
        <v>86</v>
      </c>
      <c r="C91" s="87">
        <v>5</v>
      </c>
      <c r="D91" s="88" t="s">
        <v>202</v>
      </c>
      <c r="E91" s="88">
        <v>18</v>
      </c>
      <c r="F91" s="92" t="s">
        <v>30</v>
      </c>
      <c r="G91" s="90">
        <v>2.9</v>
      </c>
      <c r="H91" s="93">
        <v>99.6</v>
      </c>
      <c r="I91" s="100">
        <f t="shared" si="17"/>
        <v>21.099999999999994</v>
      </c>
      <c r="J91" s="92">
        <v>78.5</v>
      </c>
      <c r="K91" s="101">
        <f t="shared" si="18"/>
        <v>9368.782781696507</v>
      </c>
      <c r="L91" s="102">
        <f t="shared" si="16"/>
        <v>11887.01611537544</v>
      </c>
      <c r="M91" s="102">
        <v>933130.765056972</v>
      </c>
      <c r="N91" s="103"/>
      <c r="O91" s="90" t="s">
        <v>31</v>
      </c>
      <c r="P91" s="104"/>
      <c r="Q91" s="115">
        <f>VLOOKUP(A91,'[1]销售台账'!$C$2:$T$1310,18,0)</f>
        <v>45171</v>
      </c>
      <c r="R91" s="116">
        <f>VLOOKUP(A91,'[1]销售台账'!$C$2:$AD$1310,28,0)</f>
        <v>815830</v>
      </c>
      <c r="S91" s="115">
        <f t="shared" si="19"/>
        <v>793161.1502984262</v>
      </c>
      <c r="T91" s="115" t="b">
        <f t="shared" si="20"/>
        <v>1</v>
      </c>
      <c r="U91" s="115" t="b">
        <f t="shared" si="21"/>
        <v>1</v>
      </c>
      <c r="V91" s="115" t="str">
        <f>VLOOKUP(A91,'[1]销售台账'!$C$2:$O$1310,13,0)</f>
        <v>张吉英、柯丽青</v>
      </c>
      <c r="W91" s="115" t="str">
        <f>VLOOKUP(A91,'[1]销售台账'!$C$2:$S$1310,17,0)</f>
        <v>中介-玉阁</v>
      </c>
      <c r="X91" s="117">
        <f>VLOOKUP(A91,'[1]销售台账'!$C$2:$AB$1310,26,0)</f>
      </c>
    </row>
    <row r="92" spans="1:24" s="76" customFormat="1" ht="24.75" customHeight="1">
      <c r="A92" s="76" t="s">
        <v>203</v>
      </c>
      <c r="B92" s="87">
        <v>87</v>
      </c>
      <c r="C92" s="87">
        <v>5</v>
      </c>
      <c r="D92" s="88" t="s">
        <v>204</v>
      </c>
      <c r="E92" s="88">
        <v>18</v>
      </c>
      <c r="F92" s="92" t="s">
        <v>34</v>
      </c>
      <c r="G92" s="90">
        <v>2.9</v>
      </c>
      <c r="H92" s="91">
        <v>84.59</v>
      </c>
      <c r="I92" s="100">
        <f t="shared" si="17"/>
        <v>17.92</v>
      </c>
      <c r="J92" s="88">
        <v>66.67</v>
      </c>
      <c r="K92" s="101">
        <f t="shared" si="18"/>
        <v>8983.903056610596</v>
      </c>
      <c r="L92" s="102">
        <f aca="true" t="shared" si="22" ref="L92:L121">M92/J92</f>
        <v>11398.655460607324</v>
      </c>
      <c r="M92" s="102">
        <v>759948.3595586903</v>
      </c>
      <c r="N92" s="103"/>
      <c r="O92" s="90" t="s">
        <v>31</v>
      </c>
      <c r="P92" s="104"/>
      <c r="Q92" s="115">
        <f>VLOOKUP(A92,'[1]销售台账'!$C$2:$T$1310,18,0)</f>
        <v>45167</v>
      </c>
      <c r="R92" s="116">
        <f>VLOOKUP(A92,'[1]销售台账'!$C$2:$AD$1310,28,0)</f>
        <v>730941</v>
      </c>
      <c r="S92" s="115">
        <f t="shared" si="19"/>
        <v>645956.1056248868</v>
      </c>
      <c r="T92" s="115" t="b">
        <f t="shared" si="20"/>
        <v>1</v>
      </c>
      <c r="U92" s="115" t="b">
        <f t="shared" si="21"/>
        <v>1</v>
      </c>
      <c r="V92" s="115" t="str">
        <f>VLOOKUP(A92,'[1]销售台账'!$C$2:$O$1310,13,0)</f>
        <v>陈娴</v>
      </c>
      <c r="W92" s="115" t="str">
        <f>VLOOKUP(A92,'[1]销售台账'!$C$2:$S$1310,17,0)</f>
        <v>中介-华江</v>
      </c>
      <c r="X92" s="117">
        <f>VLOOKUP(A92,'[1]销售台账'!$C$2:$AB$1310,26,0)</f>
      </c>
    </row>
    <row r="93" spans="1:24" s="76" customFormat="1" ht="24.75" customHeight="1">
      <c r="A93" s="76" t="s">
        <v>205</v>
      </c>
      <c r="B93" s="87">
        <v>88</v>
      </c>
      <c r="C93" s="87">
        <v>5</v>
      </c>
      <c r="D93" s="88" t="s">
        <v>206</v>
      </c>
      <c r="E93" s="88">
        <v>18</v>
      </c>
      <c r="F93" s="92" t="s">
        <v>34</v>
      </c>
      <c r="G93" s="90">
        <v>2.9</v>
      </c>
      <c r="H93" s="91">
        <v>84.59</v>
      </c>
      <c r="I93" s="100">
        <f t="shared" si="17"/>
        <v>17.92</v>
      </c>
      <c r="J93" s="92">
        <v>66.67</v>
      </c>
      <c r="K93" s="101">
        <f t="shared" si="18"/>
        <v>8071.381202146257</v>
      </c>
      <c r="L93" s="102">
        <f t="shared" si="22"/>
        <v>10240.859995343511</v>
      </c>
      <c r="M93" s="102">
        <v>682758.135889552</v>
      </c>
      <c r="N93" s="103"/>
      <c r="O93" s="90" t="s">
        <v>31</v>
      </c>
      <c r="P93" s="104"/>
      <c r="Q93" s="115">
        <f>VLOOKUP(A93,'[1]销售台账'!$C$2:$T$1310,18,0)</f>
        <v>0</v>
      </c>
      <c r="R93" s="116">
        <f>VLOOKUP(A93,'[1]销售台账'!$C$2:$AD$1310,28,0)</f>
        <v>0</v>
      </c>
      <c r="S93" s="115">
        <f t="shared" si="19"/>
        <v>580344.4155061191</v>
      </c>
      <c r="T93" s="115" t="b">
        <f t="shared" si="20"/>
        <v>0</v>
      </c>
      <c r="U93" s="115" t="b">
        <f t="shared" si="21"/>
        <v>1</v>
      </c>
      <c r="V93" s="115">
        <f>VLOOKUP(A93,'[1]销售台账'!$C$2:$O$1310,13,0)</f>
        <v>0</v>
      </c>
      <c r="W93" s="115">
        <f>VLOOKUP(A93,'[1]销售台账'!$C$2:$S$1310,17,0)</f>
        <v>0</v>
      </c>
      <c r="X93" s="117">
        <f>VLOOKUP(A93,'[1]销售台账'!$C$2:$AB$1310,26,0)</f>
      </c>
    </row>
    <row r="94" spans="1:24" s="76" customFormat="1" ht="24.75" customHeight="1">
      <c r="A94" s="76" t="s">
        <v>207</v>
      </c>
      <c r="B94" s="87">
        <v>89</v>
      </c>
      <c r="C94" s="87">
        <v>5</v>
      </c>
      <c r="D94" s="88" t="s">
        <v>208</v>
      </c>
      <c r="E94" s="88">
        <v>18</v>
      </c>
      <c r="F94" s="92" t="s">
        <v>34</v>
      </c>
      <c r="G94" s="90">
        <v>2.9</v>
      </c>
      <c r="H94" s="91">
        <v>84.59</v>
      </c>
      <c r="I94" s="100">
        <f t="shared" si="17"/>
        <v>17.92</v>
      </c>
      <c r="J94" s="92">
        <v>66.67</v>
      </c>
      <c r="K94" s="101">
        <f t="shared" si="18"/>
        <v>8012.298788207637</v>
      </c>
      <c r="L94" s="102">
        <f t="shared" si="22"/>
        <v>10165.897022566132</v>
      </c>
      <c r="M94" s="102">
        <v>677760.354494484</v>
      </c>
      <c r="N94" s="103"/>
      <c r="O94" s="90" t="s">
        <v>31</v>
      </c>
      <c r="P94" s="104"/>
      <c r="Q94" s="115">
        <f>VLOOKUP(A94,'[1]销售台账'!$C$2:$T$1310,18,0)</f>
        <v>0</v>
      </c>
      <c r="R94" s="116">
        <f>VLOOKUP(A94,'[1]销售台账'!$C$2:$AD$1310,28,0)</f>
        <v>0</v>
      </c>
      <c r="S94" s="115">
        <f t="shared" si="19"/>
        <v>576096.3013203114</v>
      </c>
      <c r="T94" s="115" t="b">
        <f t="shared" si="20"/>
        <v>0</v>
      </c>
      <c r="U94" s="115" t="b">
        <f t="shared" si="21"/>
        <v>1</v>
      </c>
      <c r="V94" s="115">
        <f>VLOOKUP(A94,'[1]销售台账'!$C$2:$O$1310,13,0)</f>
        <v>0</v>
      </c>
      <c r="W94" s="115">
        <f>VLOOKUP(A94,'[1]销售台账'!$C$2:$S$1310,17,0)</f>
        <v>0</v>
      </c>
      <c r="X94" s="117">
        <f>VLOOKUP(A94,'[1]销售台账'!$C$2:$AB$1310,26,0)</f>
      </c>
    </row>
    <row r="95" spans="1:24" s="76" customFormat="1" ht="24.75" customHeight="1">
      <c r="A95" s="76" t="s">
        <v>209</v>
      </c>
      <c r="B95" s="87">
        <v>90</v>
      </c>
      <c r="C95" s="87">
        <v>5</v>
      </c>
      <c r="D95" s="88" t="s">
        <v>210</v>
      </c>
      <c r="E95" s="88">
        <v>18</v>
      </c>
      <c r="F95" s="92" t="s">
        <v>34</v>
      </c>
      <c r="G95" s="90">
        <v>2.9</v>
      </c>
      <c r="H95" s="93">
        <v>84.59</v>
      </c>
      <c r="I95" s="100">
        <f t="shared" si="17"/>
        <v>17.92</v>
      </c>
      <c r="J95" s="92">
        <v>66.67</v>
      </c>
      <c r="K95" s="101">
        <f t="shared" si="18"/>
        <v>7661.42159522518</v>
      </c>
      <c r="L95" s="102">
        <f t="shared" si="22"/>
        <v>9720.708755663685</v>
      </c>
      <c r="M95" s="102">
        <v>648079.652740098</v>
      </c>
      <c r="N95" s="103"/>
      <c r="O95" s="90" t="s">
        <v>31</v>
      </c>
      <c r="P95" s="104"/>
      <c r="Q95" s="115">
        <f>VLOOKUP(A95,'[1]销售台账'!$C$2:$T$1310,18,0)</f>
        <v>0</v>
      </c>
      <c r="R95" s="116">
        <f>VLOOKUP(A95,'[1]销售台账'!$C$2:$AD$1310,28,0)</f>
        <v>0</v>
      </c>
      <c r="S95" s="115">
        <f t="shared" si="19"/>
        <v>550867.7048290833</v>
      </c>
      <c r="T95" s="115" t="b">
        <f t="shared" si="20"/>
        <v>0</v>
      </c>
      <c r="U95" s="115" t="b">
        <f t="shared" si="21"/>
        <v>1</v>
      </c>
      <c r="V95" s="115">
        <f>VLOOKUP(A95,'[1]销售台账'!$C$2:$O$1310,13,0)</f>
        <v>0</v>
      </c>
      <c r="W95" s="115">
        <f>VLOOKUP(A95,'[1]销售台账'!$C$2:$S$1310,17,0)</f>
        <v>0</v>
      </c>
      <c r="X95" s="117">
        <f>VLOOKUP(A95,'[1]销售台账'!$C$2:$AB$1310,26,0)</f>
      </c>
    </row>
    <row r="96" spans="1:24" s="76" customFormat="1" ht="24.75" customHeight="1">
      <c r="A96" s="76" t="s">
        <v>211</v>
      </c>
      <c r="B96" s="87">
        <v>91</v>
      </c>
      <c r="C96" s="87">
        <v>5</v>
      </c>
      <c r="D96" s="88" t="s">
        <v>212</v>
      </c>
      <c r="E96" s="88">
        <v>18</v>
      </c>
      <c r="F96" s="92" t="s">
        <v>30</v>
      </c>
      <c r="G96" s="90">
        <v>2.9</v>
      </c>
      <c r="H96" s="94">
        <v>99.6</v>
      </c>
      <c r="I96" s="100">
        <f t="shared" si="17"/>
        <v>21.099999999999994</v>
      </c>
      <c r="J96" s="92">
        <v>78.5</v>
      </c>
      <c r="K96" s="101">
        <f t="shared" si="18"/>
        <v>8059.323566648584</v>
      </c>
      <c r="L96" s="102">
        <f t="shared" si="22"/>
        <v>10225.587608129923</v>
      </c>
      <c r="M96" s="102">
        <v>802708.627238199</v>
      </c>
      <c r="N96" s="103"/>
      <c r="O96" s="90" t="s">
        <v>31</v>
      </c>
      <c r="P96" s="104"/>
      <c r="Q96" s="115">
        <f>VLOOKUP(A96,'[1]销售台账'!$C$2:$T$1310,18,0)</f>
        <v>0</v>
      </c>
      <c r="R96" s="116">
        <f>VLOOKUP(A96,'[1]销售台账'!$C$2:$AD$1310,28,0)</f>
        <v>0</v>
      </c>
      <c r="S96" s="115">
        <f t="shared" si="19"/>
        <v>682302.3331524691</v>
      </c>
      <c r="T96" s="115" t="b">
        <f t="shared" si="20"/>
        <v>0</v>
      </c>
      <c r="U96" s="115" t="b">
        <f t="shared" si="21"/>
        <v>1</v>
      </c>
      <c r="V96" s="115">
        <f>VLOOKUP(A96,'[1]销售台账'!$C$2:$O$1310,13,0)</f>
        <v>0</v>
      </c>
      <c r="W96" s="115">
        <f>VLOOKUP(A96,'[1]销售台账'!$C$2:$S$1310,17,0)</f>
        <v>0</v>
      </c>
      <c r="X96" s="117">
        <f>VLOOKUP(A96,'[1]销售台账'!$C$2:$AB$1310,26,0)</f>
      </c>
    </row>
    <row r="97" spans="1:24" s="76" customFormat="1" ht="24.75" customHeight="1">
      <c r="A97" s="76" t="s">
        <v>213</v>
      </c>
      <c r="B97" s="87">
        <v>92</v>
      </c>
      <c r="C97" s="87">
        <v>5</v>
      </c>
      <c r="D97" s="88" t="s">
        <v>214</v>
      </c>
      <c r="E97" s="88">
        <v>19</v>
      </c>
      <c r="F97" s="92" t="s">
        <v>30</v>
      </c>
      <c r="G97" s="90">
        <v>2.9</v>
      </c>
      <c r="H97" s="93">
        <v>99.6</v>
      </c>
      <c r="I97" s="100">
        <f t="shared" si="17"/>
        <v>21.099999999999994</v>
      </c>
      <c r="J97" s="92">
        <v>78.5</v>
      </c>
      <c r="K97" s="101">
        <f t="shared" si="18"/>
        <v>8308.916621450533</v>
      </c>
      <c r="L97" s="102">
        <f t="shared" si="22"/>
        <v>10542.268732439146</v>
      </c>
      <c r="M97" s="102">
        <v>827568.095496473</v>
      </c>
      <c r="N97" s="103"/>
      <c r="O97" s="90" t="s">
        <v>31</v>
      </c>
      <c r="P97" s="104"/>
      <c r="Q97" s="115">
        <f>VLOOKUP(A97,'[1]销售台账'!$C$2:$T$1310,18,0)</f>
        <v>0</v>
      </c>
      <c r="R97" s="116">
        <f>VLOOKUP(A97,'[1]销售台账'!$C$2:$AD$1310,28,0)</f>
        <v>0</v>
      </c>
      <c r="S97" s="115">
        <f t="shared" si="19"/>
        <v>703432.8811720021</v>
      </c>
      <c r="T97" s="115" t="b">
        <f t="shared" si="20"/>
        <v>0</v>
      </c>
      <c r="U97" s="115" t="b">
        <f t="shared" si="21"/>
        <v>1</v>
      </c>
      <c r="V97" s="115">
        <f>VLOOKUP(A97,'[1]销售台账'!$C$2:$O$1310,13,0)</f>
        <v>0</v>
      </c>
      <c r="W97" s="115">
        <f>VLOOKUP(A97,'[1]销售台账'!$C$2:$S$1310,17,0)</f>
        <v>0</v>
      </c>
      <c r="X97" s="117">
        <f>VLOOKUP(A97,'[1]销售台账'!$C$2:$AB$1310,26,0)</f>
      </c>
    </row>
    <row r="98" spans="1:24" s="76" customFormat="1" ht="24.75" customHeight="1">
      <c r="A98" s="76" t="s">
        <v>215</v>
      </c>
      <c r="B98" s="87">
        <v>93</v>
      </c>
      <c r="C98" s="87">
        <v>5</v>
      </c>
      <c r="D98" s="88" t="s">
        <v>216</v>
      </c>
      <c r="E98" s="88">
        <v>19</v>
      </c>
      <c r="F98" s="92" t="s">
        <v>34</v>
      </c>
      <c r="G98" s="90">
        <v>2.9</v>
      </c>
      <c r="H98" s="91">
        <v>84.59</v>
      </c>
      <c r="I98" s="100">
        <f aca="true" t="shared" si="23" ref="I98:I120">H98-J98</f>
        <v>17.92</v>
      </c>
      <c r="J98" s="88">
        <v>66.67</v>
      </c>
      <c r="K98" s="101">
        <f aca="true" t="shared" si="24" ref="K98:K121">M98/H98</f>
        <v>8007.475734008559</v>
      </c>
      <c r="L98" s="102">
        <f t="shared" si="22"/>
        <v>10159.777596216949</v>
      </c>
      <c r="M98" s="102">
        <v>677352.372339784</v>
      </c>
      <c r="N98" s="103"/>
      <c r="O98" s="90" t="s">
        <v>31</v>
      </c>
      <c r="P98" s="104"/>
      <c r="Q98" s="115">
        <f>VLOOKUP(A98,'[1]销售台账'!$C$2:$T$1310,18,0)</f>
        <v>0</v>
      </c>
      <c r="R98" s="116">
        <f>VLOOKUP(A98,'[1]销售台账'!$C$2:$AD$1310,28,0)</f>
        <v>0</v>
      </c>
      <c r="S98" s="115">
        <f aca="true" t="shared" si="25" ref="S98:S126">M98*$S$5</f>
        <v>575749.5164888165</v>
      </c>
      <c r="T98" s="115" t="b">
        <f aca="true" t="shared" si="26" ref="T98:T126">R98&gt;S98</f>
        <v>0</v>
      </c>
      <c r="U98" s="115" t="b">
        <f aca="true" t="shared" si="27" ref="U98:U126">M98&gt;R98</f>
        <v>1</v>
      </c>
      <c r="V98" s="115">
        <f>VLOOKUP(A98,'[1]销售台账'!$C$2:$O$1310,13,0)</f>
        <v>0</v>
      </c>
      <c r="W98" s="115">
        <f>VLOOKUP(A98,'[1]销售台账'!$C$2:$S$1310,17,0)</f>
        <v>0</v>
      </c>
      <c r="X98" s="117">
        <f>VLOOKUP(A98,'[1]销售台账'!$C$2:$AB$1310,26,0)</f>
      </c>
    </row>
    <row r="99" spans="1:24" s="76" customFormat="1" ht="24.75" customHeight="1">
      <c r="A99" s="76" t="s">
        <v>217</v>
      </c>
      <c r="B99" s="87">
        <v>94</v>
      </c>
      <c r="C99" s="87">
        <v>5</v>
      </c>
      <c r="D99" s="88" t="s">
        <v>218</v>
      </c>
      <c r="E99" s="88">
        <v>19</v>
      </c>
      <c r="F99" s="92" t="s">
        <v>34</v>
      </c>
      <c r="G99" s="90">
        <v>2.9</v>
      </c>
      <c r="H99" s="91">
        <v>84.59</v>
      </c>
      <c r="I99" s="100">
        <f t="shared" si="23"/>
        <v>17.92</v>
      </c>
      <c r="J99" s="92">
        <v>66.67</v>
      </c>
      <c r="K99" s="101">
        <f t="shared" si="24"/>
        <v>8067.763911496962</v>
      </c>
      <c r="L99" s="102">
        <f t="shared" si="22"/>
        <v>10236.27042558164</v>
      </c>
      <c r="M99" s="102">
        <v>682452.149273528</v>
      </c>
      <c r="N99" s="103"/>
      <c r="O99" s="90" t="s">
        <v>31</v>
      </c>
      <c r="P99" s="104"/>
      <c r="Q99" s="115">
        <f>VLOOKUP(A99,'[1]销售台账'!$C$2:$T$1310,18,0)</f>
        <v>0</v>
      </c>
      <c r="R99" s="116">
        <f>VLOOKUP(A99,'[1]销售台账'!$C$2:$AD$1310,28,0)</f>
        <v>0</v>
      </c>
      <c r="S99" s="115">
        <f t="shared" si="25"/>
        <v>580084.3268824988</v>
      </c>
      <c r="T99" s="115" t="b">
        <f t="shared" si="26"/>
        <v>0</v>
      </c>
      <c r="U99" s="115" t="b">
        <f t="shared" si="27"/>
        <v>1</v>
      </c>
      <c r="V99" s="115">
        <f>VLOOKUP(A99,'[1]销售台账'!$C$2:$O$1310,13,0)</f>
        <v>0</v>
      </c>
      <c r="W99" s="115">
        <f>VLOOKUP(A99,'[1]销售台账'!$C$2:$S$1310,17,0)</f>
        <v>0</v>
      </c>
      <c r="X99" s="117">
        <f>VLOOKUP(A99,'[1]销售台账'!$C$2:$AB$1310,26,0)</f>
      </c>
    </row>
    <row r="100" spans="1:24" s="76" customFormat="1" ht="24.75" customHeight="1">
      <c r="A100" s="76" t="s">
        <v>219</v>
      </c>
      <c r="B100" s="87">
        <v>95</v>
      </c>
      <c r="C100" s="87">
        <v>5</v>
      </c>
      <c r="D100" s="88" t="s">
        <v>220</v>
      </c>
      <c r="E100" s="88">
        <v>19</v>
      </c>
      <c r="F100" s="92" t="s">
        <v>34</v>
      </c>
      <c r="G100" s="90">
        <v>2.9</v>
      </c>
      <c r="H100" s="91">
        <v>84.59</v>
      </c>
      <c r="I100" s="100">
        <f t="shared" si="23"/>
        <v>17.92</v>
      </c>
      <c r="J100" s="92">
        <v>66.67</v>
      </c>
      <c r="K100" s="101">
        <f t="shared" si="24"/>
        <v>8067.763911496962</v>
      </c>
      <c r="L100" s="102">
        <f t="shared" si="22"/>
        <v>10236.27042558164</v>
      </c>
      <c r="M100" s="102">
        <v>682452.149273528</v>
      </c>
      <c r="N100" s="103"/>
      <c r="O100" s="90" t="s">
        <v>31</v>
      </c>
      <c r="P100" s="104"/>
      <c r="Q100" s="115">
        <f>VLOOKUP(A100,'[1]销售台账'!$C$2:$T$1310,18,0)</f>
        <v>0</v>
      </c>
      <c r="R100" s="116">
        <f>VLOOKUP(A100,'[1]销售台账'!$C$2:$AD$1310,28,0)</f>
        <v>0</v>
      </c>
      <c r="S100" s="115">
        <f t="shared" si="25"/>
        <v>580084.3268824988</v>
      </c>
      <c r="T100" s="115" t="b">
        <f t="shared" si="26"/>
        <v>0</v>
      </c>
      <c r="U100" s="115" t="b">
        <f t="shared" si="27"/>
        <v>1</v>
      </c>
      <c r="V100" s="115">
        <f>VLOOKUP(A100,'[1]销售台账'!$C$2:$O$1310,13,0)</f>
        <v>0</v>
      </c>
      <c r="W100" s="115">
        <f>VLOOKUP(A100,'[1]销售台账'!$C$2:$S$1310,17,0)</f>
        <v>0</v>
      </c>
      <c r="X100" s="117">
        <f>VLOOKUP(A100,'[1]销售台账'!$C$2:$AB$1310,26,0)</f>
      </c>
    </row>
    <row r="101" spans="1:24" s="76" customFormat="1" ht="24.75" customHeight="1">
      <c r="A101" s="76" t="s">
        <v>221</v>
      </c>
      <c r="B101" s="87">
        <v>96</v>
      </c>
      <c r="C101" s="87">
        <v>5</v>
      </c>
      <c r="D101" s="88" t="s">
        <v>222</v>
      </c>
      <c r="E101" s="88">
        <v>19</v>
      </c>
      <c r="F101" s="92" t="s">
        <v>34</v>
      </c>
      <c r="G101" s="90">
        <v>2.9</v>
      </c>
      <c r="H101" s="91">
        <v>84.59</v>
      </c>
      <c r="I101" s="100">
        <f t="shared" si="23"/>
        <v>17.92</v>
      </c>
      <c r="J101" s="92">
        <v>66.67</v>
      </c>
      <c r="K101" s="101">
        <f t="shared" si="24"/>
        <v>8007.475734008559</v>
      </c>
      <c r="L101" s="102">
        <f t="shared" si="22"/>
        <v>10159.777596216949</v>
      </c>
      <c r="M101" s="102">
        <v>677352.372339784</v>
      </c>
      <c r="N101" s="103"/>
      <c r="O101" s="90" t="s">
        <v>31</v>
      </c>
      <c r="P101" s="104"/>
      <c r="Q101" s="115">
        <f>VLOOKUP(A101,'[1]销售台账'!$C$2:$T$1310,18,0)</f>
        <v>0</v>
      </c>
      <c r="R101" s="116">
        <f>VLOOKUP(A101,'[1]销售台账'!$C$2:$AD$1310,28,0)</f>
        <v>0</v>
      </c>
      <c r="S101" s="115">
        <f t="shared" si="25"/>
        <v>575749.5164888165</v>
      </c>
      <c r="T101" s="115" t="b">
        <f t="shared" si="26"/>
        <v>0</v>
      </c>
      <c r="U101" s="115" t="b">
        <f t="shared" si="27"/>
        <v>1</v>
      </c>
      <c r="V101" s="115">
        <f>VLOOKUP(A101,'[1]销售台账'!$C$2:$O$1310,13,0)</f>
        <v>0</v>
      </c>
      <c r="W101" s="115">
        <f>VLOOKUP(A101,'[1]销售台账'!$C$2:$S$1310,17,0)</f>
        <v>0</v>
      </c>
      <c r="X101" s="117">
        <f>VLOOKUP(A101,'[1]销售台账'!$C$2:$AB$1310,26,0)</f>
      </c>
    </row>
    <row r="102" spans="1:24" s="76" customFormat="1" ht="24.75" customHeight="1">
      <c r="A102" s="76" t="s">
        <v>223</v>
      </c>
      <c r="B102" s="87">
        <v>97</v>
      </c>
      <c r="C102" s="87">
        <v>5</v>
      </c>
      <c r="D102" s="88" t="s">
        <v>224</v>
      </c>
      <c r="E102" s="88">
        <v>19</v>
      </c>
      <c r="F102" s="92" t="s">
        <v>30</v>
      </c>
      <c r="G102" s="90">
        <v>2.9</v>
      </c>
      <c r="H102" s="93">
        <v>99.6</v>
      </c>
      <c r="I102" s="100">
        <f t="shared" si="23"/>
        <v>21.099999999999994</v>
      </c>
      <c r="J102" s="92">
        <v>78.5</v>
      </c>
      <c r="K102" s="101">
        <f t="shared" si="24"/>
        <v>8369.204798938927</v>
      </c>
      <c r="L102" s="102">
        <f t="shared" si="22"/>
        <v>10618.761757634611</v>
      </c>
      <c r="M102" s="102">
        <v>833572.797974317</v>
      </c>
      <c r="N102" s="103"/>
      <c r="O102" s="90" t="s">
        <v>31</v>
      </c>
      <c r="P102" s="104"/>
      <c r="Q102" s="115">
        <f>VLOOKUP(A102,'[1]销售台账'!$C$2:$T$1310,18,0)</f>
        <v>0</v>
      </c>
      <c r="R102" s="116">
        <f>VLOOKUP(A102,'[1]销售台账'!$C$2:$AD$1310,28,0)</f>
        <v>0</v>
      </c>
      <c r="S102" s="115">
        <f t="shared" si="25"/>
        <v>708536.8782781694</v>
      </c>
      <c r="T102" s="115" t="b">
        <f t="shared" si="26"/>
        <v>0</v>
      </c>
      <c r="U102" s="115" t="b">
        <f t="shared" si="27"/>
        <v>1</v>
      </c>
      <c r="V102" s="115">
        <f>VLOOKUP(A102,'[1]销售台账'!$C$2:$O$1310,13,0)</f>
        <v>0</v>
      </c>
      <c r="W102" s="115">
        <f>VLOOKUP(A102,'[1]销售台账'!$C$2:$S$1310,17,0)</f>
        <v>0</v>
      </c>
      <c r="X102" s="117">
        <f>VLOOKUP(A102,'[1]销售台账'!$C$2:$AB$1310,26,0)</f>
      </c>
    </row>
    <row r="103" spans="1:24" s="76" customFormat="1" ht="24.75" customHeight="1">
      <c r="A103" s="76" t="s">
        <v>225</v>
      </c>
      <c r="B103" s="87">
        <v>98</v>
      </c>
      <c r="C103" s="87">
        <v>5</v>
      </c>
      <c r="D103" s="88" t="s">
        <v>226</v>
      </c>
      <c r="E103" s="88">
        <v>20</v>
      </c>
      <c r="F103" s="92" t="s">
        <v>30</v>
      </c>
      <c r="G103" s="90">
        <v>2.9</v>
      </c>
      <c r="H103" s="94">
        <v>99.6</v>
      </c>
      <c r="I103" s="100">
        <f t="shared" si="23"/>
        <v>21.099999999999994</v>
      </c>
      <c r="J103" s="92">
        <v>78.5</v>
      </c>
      <c r="K103" s="101">
        <f t="shared" si="24"/>
        <v>8308.916621450533</v>
      </c>
      <c r="L103" s="102">
        <f t="shared" si="22"/>
        <v>10542.268732439146</v>
      </c>
      <c r="M103" s="102">
        <v>827568.095496473</v>
      </c>
      <c r="N103" s="103"/>
      <c r="O103" s="90" t="s">
        <v>31</v>
      </c>
      <c r="P103" s="104"/>
      <c r="Q103" s="115">
        <f>VLOOKUP(A103,'[1]销售台账'!$C$2:$T$1310,18,0)</f>
        <v>0</v>
      </c>
      <c r="R103" s="116">
        <f>VLOOKUP(A103,'[1]销售台账'!$C$2:$AD$1310,28,0)</f>
        <v>0</v>
      </c>
      <c r="S103" s="115">
        <f t="shared" si="25"/>
        <v>703432.8811720021</v>
      </c>
      <c r="T103" s="115" t="b">
        <f t="shared" si="26"/>
        <v>0</v>
      </c>
      <c r="U103" s="115" t="b">
        <f t="shared" si="27"/>
        <v>1</v>
      </c>
      <c r="V103" s="115">
        <f>VLOOKUP(A103,'[1]销售台账'!$C$2:$O$1310,13,0)</f>
        <v>0</v>
      </c>
      <c r="W103" s="115">
        <f>VLOOKUP(A103,'[1]销售台账'!$C$2:$S$1310,17,0)</f>
        <v>0</v>
      </c>
      <c r="X103" s="117">
        <f>VLOOKUP(A103,'[1]销售台账'!$C$2:$AB$1310,26,0)</f>
      </c>
    </row>
    <row r="104" spans="1:24" s="76" customFormat="1" ht="24.75" customHeight="1">
      <c r="A104" s="76" t="s">
        <v>227</v>
      </c>
      <c r="B104" s="87">
        <v>99</v>
      </c>
      <c r="C104" s="87">
        <v>5</v>
      </c>
      <c r="D104" s="88" t="s">
        <v>228</v>
      </c>
      <c r="E104" s="88">
        <v>20</v>
      </c>
      <c r="F104" s="92" t="s">
        <v>34</v>
      </c>
      <c r="G104" s="90">
        <v>2.9</v>
      </c>
      <c r="H104" s="93">
        <v>84.59</v>
      </c>
      <c r="I104" s="100">
        <f t="shared" si="23"/>
        <v>17.92</v>
      </c>
      <c r="J104" s="92">
        <v>66.67</v>
      </c>
      <c r="K104" s="101">
        <f t="shared" si="24"/>
        <v>8007.475734008559</v>
      </c>
      <c r="L104" s="102">
        <f t="shared" si="22"/>
        <v>10159.777596216949</v>
      </c>
      <c r="M104" s="102">
        <v>677352.372339784</v>
      </c>
      <c r="N104" s="103"/>
      <c r="O104" s="90" t="s">
        <v>31</v>
      </c>
      <c r="P104" s="104"/>
      <c r="Q104" s="115">
        <f>VLOOKUP(A104,'[1]销售台账'!$C$2:$T$1310,18,0)</f>
        <v>0</v>
      </c>
      <c r="R104" s="116">
        <f>VLOOKUP(A104,'[1]销售台账'!$C$2:$AD$1310,28,0)</f>
        <v>0</v>
      </c>
      <c r="S104" s="115">
        <f t="shared" si="25"/>
        <v>575749.5164888165</v>
      </c>
      <c r="T104" s="115" t="b">
        <f t="shared" si="26"/>
        <v>0</v>
      </c>
      <c r="U104" s="115" t="b">
        <f t="shared" si="27"/>
        <v>1</v>
      </c>
      <c r="V104" s="115">
        <f>VLOOKUP(A104,'[1]销售台账'!$C$2:$O$1310,13,0)</f>
        <v>0</v>
      </c>
      <c r="W104" s="115">
        <f>VLOOKUP(A104,'[1]销售台账'!$C$2:$S$1310,17,0)</f>
        <v>0</v>
      </c>
      <c r="X104" s="117">
        <f>VLOOKUP(A104,'[1]销售台账'!$C$2:$AB$1310,26,0)</f>
      </c>
    </row>
    <row r="105" spans="1:24" s="76" customFormat="1" ht="24.75" customHeight="1">
      <c r="A105" s="76" t="s">
        <v>229</v>
      </c>
      <c r="B105" s="87">
        <v>100</v>
      </c>
      <c r="C105" s="87">
        <v>5</v>
      </c>
      <c r="D105" s="88" t="s">
        <v>230</v>
      </c>
      <c r="E105" s="88">
        <v>20</v>
      </c>
      <c r="F105" s="92" t="s">
        <v>34</v>
      </c>
      <c r="G105" s="90">
        <v>2.9</v>
      </c>
      <c r="H105" s="91">
        <v>84.59</v>
      </c>
      <c r="I105" s="100">
        <f t="shared" si="23"/>
        <v>17.92</v>
      </c>
      <c r="J105" s="88">
        <v>66.67</v>
      </c>
      <c r="K105" s="101">
        <f t="shared" si="24"/>
        <v>8067.763911496962</v>
      </c>
      <c r="L105" s="102">
        <f t="shared" si="22"/>
        <v>10236.27042558164</v>
      </c>
      <c r="M105" s="102">
        <v>682452.149273528</v>
      </c>
      <c r="N105" s="103"/>
      <c r="O105" s="90" t="s">
        <v>31</v>
      </c>
      <c r="P105" s="104"/>
      <c r="Q105" s="115">
        <f>VLOOKUP(A105,'[1]销售台账'!$C$2:$T$1310,18,0)</f>
        <v>0</v>
      </c>
      <c r="R105" s="116">
        <f>VLOOKUP(A105,'[1]销售台账'!$C$2:$AD$1310,28,0)</f>
        <v>0</v>
      </c>
      <c r="S105" s="115">
        <f t="shared" si="25"/>
        <v>580084.3268824988</v>
      </c>
      <c r="T105" s="115" t="b">
        <f t="shared" si="26"/>
        <v>0</v>
      </c>
      <c r="U105" s="115" t="b">
        <f t="shared" si="27"/>
        <v>1</v>
      </c>
      <c r="V105" s="115">
        <f>VLOOKUP(A105,'[1]销售台账'!$C$2:$O$1310,13,0)</f>
        <v>0</v>
      </c>
      <c r="W105" s="115">
        <f>VLOOKUP(A105,'[1]销售台账'!$C$2:$S$1310,17,0)</f>
        <v>0</v>
      </c>
      <c r="X105" s="117">
        <f>VLOOKUP(A105,'[1]销售台账'!$C$2:$AB$1310,26,0)</f>
      </c>
    </row>
    <row r="106" spans="1:24" s="76" customFormat="1" ht="24.75" customHeight="1">
      <c r="A106" s="76" t="s">
        <v>231</v>
      </c>
      <c r="B106" s="87">
        <v>101</v>
      </c>
      <c r="C106" s="87">
        <v>5</v>
      </c>
      <c r="D106" s="88" t="s">
        <v>232</v>
      </c>
      <c r="E106" s="88">
        <v>20</v>
      </c>
      <c r="F106" s="92" t="s">
        <v>34</v>
      </c>
      <c r="G106" s="90">
        <v>2.9</v>
      </c>
      <c r="H106" s="91">
        <v>84.59</v>
      </c>
      <c r="I106" s="100">
        <f t="shared" si="23"/>
        <v>17.92</v>
      </c>
      <c r="J106" s="92">
        <v>66.67</v>
      </c>
      <c r="K106" s="101">
        <f t="shared" si="24"/>
        <v>8067.763911496962</v>
      </c>
      <c r="L106" s="102">
        <f t="shared" si="22"/>
        <v>10236.27042558164</v>
      </c>
      <c r="M106" s="102">
        <v>682452.149273528</v>
      </c>
      <c r="N106" s="103"/>
      <c r="O106" s="90" t="s">
        <v>31</v>
      </c>
      <c r="P106" s="104"/>
      <c r="Q106" s="115">
        <f>VLOOKUP(A106,'[1]销售台账'!$C$2:$T$1310,18,0)</f>
        <v>0</v>
      </c>
      <c r="R106" s="116">
        <f>VLOOKUP(A106,'[1]销售台账'!$C$2:$AD$1310,28,0)</f>
        <v>0</v>
      </c>
      <c r="S106" s="115">
        <f t="shared" si="25"/>
        <v>580084.3268824988</v>
      </c>
      <c r="T106" s="115" t="b">
        <f t="shared" si="26"/>
        <v>0</v>
      </c>
      <c r="U106" s="115" t="b">
        <f t="shared" si="27"/>
        <v>1</v>
      </c>
      <c r="V106" s="115">
        <f>VLOOKUP(A106,'[1]销售台账'!$C$2:$O$1310,13,0)</f>
        <v>0</v>
      </c>
      <c r="W106" s="115">
        <f>VLOOKUP(A106,'[1]销售台账'!$C$2:$S$1310,17,0)</f>
        <v>0</v>
      </c>
      <c r="X106" s="117">
        <f>VLOOKUP(A106,'[1]销售台账'!$C$2:$AB$1310,26,0)</f>
      </c>
    </row>
    <row r="107" spans="1:24" s="76" customFormat="1" ht="24.75" customHeight="1">
      <c r="A107" s="76" t="s">
        <v>233</v>
      </c>
      <c r="B107" s="87">
        <v>102</v>
      </c>
      <c r="C107" s="87">
        <v>5</v>
      </c>
      <c r="D107" s="88" t="s">
        <v>234</v>
      </c>
      <c r="E107" s="88">
        <v>20</v>
      </c>
      <c r="F107" s="92" t="s">
        <v>34</v>
      </c>
      <c r="G107" s="90">
        <v>2.9</v>
      </c>
      <c r="H107" s="91">
        <v>84.59</v>
      </c>
      <c r="I107" s="100">
        <f t="shared" si="23"/>
        <v>17.92</v>
      </c>
      <c r="J107" s="92">
        <v>66.67</v>
      </c>
      <c r="K107" s="101">
        <f t="shared" si="24"/>
        <v>8007.475734008559</v>
      </c>
      <c r="L107" s="102">
        <f t="shared" si="22"/>
        <v>10159.777596216949</v>
      </c>
      <c r="M107" s="102">
        <v>677352.372339784</v>
      </c>
      <c r="N107" s="103"/>
      <c r="O107" s="90" t="s">
        <v>31</v>
      </c>
      <c r="P107" s="104"/>
      <c r="Q107" s="115">
        <f>VLOOKUP(A107,'[1]销售台账'!$C$2:$T$1310,18,0)</f>
        <v>0</v>
      </c>
      <c r="R107" s="116">
        <f>VLOOKUP(A107,'[1]销售台账'!$C$2:$AD$1310,28,0)</f>
        <v>0</v>
      </c>
      <c r="S107" s="115">
        <f t="shared" si="25"/>
        <v>575749.5164888165</v>
      </c>
      <c r="T107" s="115" t="b">
        <f t="shared" si="26"/>
        <v>0</v>
      </c>
      <c r="U107" s="115" t="b">
        <f t="shared" si="27"/>
        <v>1</v>
      </c>
      <c r="V107" s="115">
        <f>VLOOKUP(A107,'[1]销售台账'!$C$2:$O$1310,13,0)</f>
        <v>0</v>
      </c>
      <c r="W107" s="115">
        <f>VLOOKUP(A107,'[1]销售台账'!$C$2:$S$1310,17,0)</f>
        <v>0</v>
      </c>
      <c r="X107" s="117">
        <f>VLOOKUP(A107,'[1]销售台账'!$C$2:$AB$1310,26,0)</f>
      </c>
    </row>
    <row r="108" spans="1:24" s="76" customFormat="1" ht="24.75" customHeight="1">
      <c r="A108" s="76" t="s">
        <v>235</v>
      </c>
      <c r="B108" s="87">
        <v>103</v>
      </c>
      <c r="C108" s="87">
        <v>5</v>
      </c>
      <c r="D108" s="88" t="s">
        <v>236</v>
      </c>
      <c r="E108" s="88">
        <v>20</v>
      </c>
      <c r="F108" s="92" t="s">
        <v>30</v>
      </c>
      <c r="G108" s="90">
        <v>2.9</v>
      </c>
      <c r="H108" s="91">
        <v>99.6</v>
      </c>
      <c r="I108" s="100">
        <f t="shared" si="23"/>
        <v>21.099999999999994</v>
      </c>
      <c r="J108" s="92">
        <v>78.5</v>
      </c>
      <c r="K108" s="101">
        <f t="shared" si="24"/>
        <v>8369.204798938927</v>
      </c>
      <c r="L108" s="102">
        <f t="shared" si="22"/>
        <v>10618.761757634611</v>
      </c>
      <c r="M108" s="102">
        <v>833572.797974317</v>
      </c>
      <c r="N108" s="103"/>
      <c r="O108" s="90" t="s">
        <v>31</v>
      </c>
      <c r="P108" s="104"/>
      <c r="Q108" s="115">
        <f>VLOOKUP(A108,'[1]销售台账'!$C$2:$T$1310,18,0)</f>
        <v>0</v>
      </c>
      <c r="R108" s="116">
        <f>VLOOKUP(A108,'[1]销售台账'!$C$2:$AD$1310,28,0)</f>
        <v>0</v>
      </c>
      <c r="S108" s="115">
        <f t="shared" si="25"/>
        <v>708536.8782781694</v>
      </c>
      <c r="T108" s="115" t="b">
        <f t="shared" si="26"/>
        <v>0</v>
      </c>
      <c r="U108" s="115" t="b">
        <f t="shared" si="27"/>
        <v>1</v>
      </c>
      <c r="V108" s="115">
        <f>VLOOKUP(A108,'[1]销售台账'!$C$2:$O$1310,13,0)</f>
        <v>0</v>
      </c>
      <c r="W108" s="115">
        <f>VLOOKUP(A108,'[1]销售台账'!$C$2:$S$1310,17,0)</f>
        <v>0</v>
      </c>
      <c r="X108" s="117">
        <f>VLOOKUP(A108,'[1]销售台账'!$C$2:$AB$1310,26,0)</f>
      </c>
    </row>
    <row r="109" spans="1:24" s="76" customFormat="1" ht="24.75" customHeight="1">
      <c r="A109" s="76" t="s">
        <v>237</v>
      </c>
      <c r="B109" s="87">
        <v>104</v>
      </c>
      <c r="C109" s="87">
        <v>5</v>
      </c>
      <c r="D109" s="88" t="s">
        <v>238</v>
      </c>
      <c r="E109" s="88">
        <v>21</v>
      </c>
      <c r="F109" s="92" t="s">
        <v>30</v>
      </c>
      <c r="G109" s="90">
        <v>2.9</v>
      </c>
      <c r="H109" s="93">
        <v>99.6</v>
      </c>
      <c r="I109" s="100">
        <f t="shared" si="23"/>
        <v>21.099999999999994</v>
      </c>
      <c r="J109" s="92">
        <v>78.5</v>
      </c>
      <c r="K109" s="101">
        <f t="shared" si="24"/>
        <v>9334.056791463192</v>
      </c>
      <c r="L109" s="102">
        <f t="shared" si="22"/>
        <v>11842.956132862852</v>
      </c>
      <c r="M109" s="102">
        <v>929672.0564297339</v>
      </c>
      <c r="N109" s="103"/>
      <c r="O109" s="90" t="s">
        <v>31</v>
      </c>
      <c r="P109" s="104"/>
      <c r="Q109" s="115">
        <f>VLOOKUP(A109,'[1]销售台账'!$C$2:$T$1310,18,0)</f>
        <v>45179</v>
      </c>
      <c r="R109" s="116">
        <f>VLOOKUP(A109,'[1]销售台账'!$C$2:$AD$1310,28,0)</f>
        <v>917839</v>
      </c>
      <c r="S109" s="115">
        <f t="shared" si="25"/>
        <v>790221.2479652738</v>
      </c>
      <c r="T109" s="115" t="b">
        <f t="shared" si="26"/>
        <v>1</v>
      </c>
      <c r="U109" s="115" t="b">
        <f t="shared" si="27"/>
        <v>1</v>
      </c>
      <c r="V109" s="115" t="str">
        <f>VLOOKUP(A109,'[1]销售台账'!$C$2:$O$1310,13,0)</f>
        <v>江健豪</v>
      </c>
      <c r="W109" s="115" t="str">
        <f>VLOOKUP(A109,'[1]销售台账'!$C$2:$S$1310,17,0)</f>
        <v>中介-华江</v>
      </c>
      <c r="X109" s="117">
        <f>VLOOKUP(A109,'[1]销售台账'!$C$2:$AB$1310,26,0)</f>
      </c>
    </row>
    <row r="110" spans="1:24" s="76" customFormat="1" ht="24.75" customHeight="1">
      <c r="A110" s="76" t="s">
        <v>239</v>
      </c>
      <c r="B110" s="87">
        <v>105</v>
      </c>
      <c r="C110" s="87">
        <v>5</v>
      </c>
      <c r="D110" s="88" t="s">
        <v>240</v>
      </c>
      <c r="E110" s="88">
        <v>21</v>
      </c>
      <c r="F110" s="92" t="s">
        <v>34</v>
      </c>
      <c r="G110" s="90">
        <v>2.9</v>
      </c>
      <c r="H110" s="94">
        <v>84.59</v>
      </c>
      <c r="I110" s="100">
        <f t="shared" si="23"/>
        <v>17.92</v>
      </c>
      <c r="J110" s="92">
        <v>66.67</v>
      </c>
      <c r="K110" s="101">
        <f t="shared" si="24"/>
        <v>7476.939772110687</v>
      </c>
      <c r="L110" s="102">
        <f t="shared" si="22"/>
        <v>9486.640697807756</v>
      </c>
      <c r="M110" s="102">
        <v>632474.335322843</v>
      </c>
      <c r="N110" s="103"/>
      <c r="O110" s="90" t="s">
        <v>31</v>
      </c>
      <c r="P110" s="104"/>
      <c r="Q110" s="115">
        <f>VLOOKUP(A110,'[1]销售台账'!$C$2:$T$1310,18,0)</f>
        <v>0</v>
      </c>
      <c r="R110" s="116">
        <f>VLOOKUP(A110,'[1]销售台账'!$C$2:$AD$1310,28,0)</f>
        <v>0</v>
      </c>
      <c r="S110" s="115">
        <f t="shared" si="25"/>
        <v>537603.1850244165</v>
      </c>
      <c r="T110" s="115" t="b">
        <f t="shared" si="26"/>
        <v>0</v>
      </c>
      <c r="U110" s="115" t="b">
        <f t="shared" si="27"/>
        <v>1</v>
      </c>
      <c r="V110" s="115">
        <f>VLOOKUP(A110,'[1]销售台账'!$C$2:$O$1310,13,0)</f>
        <v>0</v>
      </c>
      <c r="W110" s="115">
        <f>VLOOKUP(A110,'[1]销售台账'!$C$2:$S$1310,17,0)</f>
        <v>0</v>
      </c>
      <c r="X110" s="117">
        <f>VLOOKUP(A110,'[1]销售台账'!$C$2:$AB$1310,26,0)</f>
      </c>
    </row>
    <row r="111" spans="1:24" s="76" customFormat="1" ht="24.75" customHeight="1">
      <c r="A111" s="76" t="s">
        <v>241</v>
      </c>
      <c r="B111" s="87">
        <v>106</v>
      </c>
      <c r="C111" s="87">
        <v>5</v>
      </c>
      <c r="D111" s="88" t="s">
        <v>242</v>
      </c>
      <c r="E111" s="88">
        <v>21</v>
      </c>
      <c r="F111" s="92" t="s">
        <v>34</v>
      </c>
      <c r="G111" s="90">
        <v>2.9</v>
      </c>
      <c r="H111" s="93">
        <v>84.59</v>
      </c>
      <c r="I111" s="100">
        <f t="shared" si="23"/>
        <v>17.92</v>
      </c>
      <c r="J111" s="92">
        <v>66.67</v>
      </c>
      <c r="K111" s="101">
        <f t="shared" si="24"/>
        <v>7537.22794959909</v>
      </c>
      <c r="L111" s="102">
        <f t="shared" si="22"/>
        <v>9563.133527172446</v>
      </c>
      <c r="M111" s="102">
        <v>637574.112256587</v>
      </c>
      <c r="N111" s="103"/>
      <c r="O111" s="90" t="s">
        <v>31</v>
      </c>
      <c r="P111" s="104"/>
      <c r="Q111" s="115">
        <f>VLOOKUP(A111,'[1]销售台账'!$C$2:$T$1310,18,0)</f>
        <v>0</v>
      </c>
      <c r="R111" s="116">
        <f>VLOOKUP(A111,'[1]销售台账'!$C$2:$AD$1310,28,0)</f>
        <v>0</v>
      </c>
      <c r="S111" s="115">
        <f t="shared" si="25"/>
        <v>541937.995418099</v>
      </c>
      <c r="T111" s="115" t="b">
        <f t="shared" si="26"/>
        <v>0</v>
      </c>
      <c r="U111" s="115" t="b">
        <f t="shared" si="27"/>
        <v>1</v>
      </c>
      <c r="V111" s="115">
        <f>VLOOKUP(A111,'[1]销售台账'!$C$2:$O$1310,13,0)</f>
        <v>0</v>
      </c>
      <c r="W111" s="115">
        <f>VLOOKUP(A111,'[1]销售台账'!$C$2:$S$1310,17,0)</f>
        <v>0</v>
      </c>
      <c r="X111" s="117">
        <f>VLOOKUP(A111,'[1]销售台账'!$C$2:$AB$1310,26,0)</f>
      </c>
    </row>
    <row r="112" spans="1:24" s="76" customFormat="1" ht="24.75" customHeight="1">
      <c r="A112" s="76" t="s">
        <v>243</v>
      </c>
      <c r="B112" s="87">
        <v>107</v>
      </c>
      <c r="C112" s="87">
        <v>5</v>
      </c>
      <c r="D112" s="88" t="s">
        <v>244</v>
      </c>
      <c r="E112" s="88">
        <v>21</v>
      </c>
      <c r="F112" s="92" t="s">
        <v>34</v>
      </c>
      <c r="G112" s="90">
        <v>2.9</v>
      </c>
      <c r="H112" s="91">
        <v>84.59</v>
      </c>
      <c r="I112" s="100">
        <f t="shared" si="23"/>
        <v>17.92</v>
      </c>
      <c r="J112" s="88">
        <v>66.67</v>
      </c>
      <c r="K112" s="101">
        <f t="shared" si="24"/>
        <v>7537.22794959909</v>
      </c>
      <c r="L112" s="102">
        <f t="shared" si="22"/>
        <v>9563.133527172446</v>
      </c>
      <c r="M112" s="102">
        <v>637574.112256587</v>
      </c>
      <c r="N112" s="103"/>
      <c r="O112" s="90" t="s">
        <v>31</v>
      </c>
      <c r="P112" s="104"/>
      <c r="Q112" s="115">
        <f>VLOOKUP(A112,'[1]销售台账'!$C$2:$T$1310,18,0)</f>
        <v>0</v>
      </c>
      <c r="R112" s="116">
        <f>VLOOKUP(A112,'[1]销售台账'!$C$2:$AD$1310,28,0)</f>
        <v>0</v>
      </c>
      <c r="S112" s="115">
        <f t="shared" si="25"/>
        <v>541937.995418099</v>
      </c>
      <c r="T112" s="115" t="b">
        <f t="shared" si="26"/>
        <v>0</v>
      </c>
      <c r="U112" s="115" t="b">
        <f t="shared" si="27"/>
        <v>1</v>
      </c>
      <c r="V112" s="115">
        <f>VLOOKUP(A112,'[1]销售台账'!$C$2:$O$1310,13,0)</f>
        <v>0</v>
      </c>
      <c r="W112" s="115">
        <f>VLOOKUP(A112,'[1]销售台账'!$C$2:$S$1310,17,0)</f>
        <v>0</v>
      </c>
      <c r="X112" s="117">
        <f>VLOOKUP(A112,'[1]销售台账'!$C$2:$AB$1310,26,0)</f>
      </c>
    </row>
    <row r="113" spans="1:24" s="76" customFormat="1" ht="24.75" customHeight="1">
      <c r="A113" s="76" t="s">
        <v>245</v>
      </c>
      <c r="B113" s="87">
        <v>108</v>
      </c>
      <c r="C113" s="87">
        <v>5</v>
      </c>
      <c r="D113" s="88" t="s">
        <v>246</v>
      </c>
      <c r="E113" s="88">
        <v>21</v>
      </c>
      <c r="F113" s="92" t="s">
        <v>34</v>
      </c>
      <c r="G113" s="90">
        <v>2.9</v>
      </c>
      <c r="H113" s="91">
        <v>84.59</v>
      </c>
      <c r="I113" s="100">
        <f t="shared" si="23"/>
        <v>17.92</v>
      </c>
      <c r="J113" s="92">
        <v>66.67</v>
      </c>
      <c r="K113" s="101">
        <f t="shared" si="24"/>
        <v>7476.939772110687</v>
      </c>
      <c r="L113" s="102">
        <f t="shared" si="22"/>
        <v>9486.640697807756</v>
      </c>
      <c r="M113" s="102">
        <v>632474.335322843</v>
      </c>
      <c r="N113" s="103"/>
      <c r="O113" s="90" t="s">
        <v>31</v>
      </c>
      <c r="P113" s="104"/>
      <c r="Q113" s="115">
        <f>VLOOKUP(A113,'[1]销售台账'!$C$2:$T$1310,18,0)</f>
        <v>0</v>
      </c>
      <c r="R113" s="116">
        <f>VLOOKUP(A113,'[1]销售台账'!$C$2:$AD$1310,28,0)</f>
        <v>0</v>
      </c>
      <c r="S113" s="115">
        <f t="shared" si="25"/>
        <v>537603.1850244165</v>
      </c>
      <c r="T113" s="115" t="b">
        <f t="shared" si="26"/>
        <v>0</v>
      </c>
      <c r="U113" s="115" t="b">
        <f t="shared" si="27"/>
        <v>1</v>
      </c>
      <c r="V113" s="115">
        <f>VLOOKUP(A113,'[1]销售台账'!$C$2:$O$1310,13,0)</f>
        <v>0</v>
      </c>
      <c r="W113" s="115">
        <f>VLOOKUP(A113,'[1]销售台账'!$C$2:$S$1310,17,0)</f>
        <v>0</v>
      </c>
      <c r="X113" s="117">
        <f>VLOOKUP(A113,'[1]销售台账'!$C$2:$AB$1310,26,0)</f>
      </c>
    </row>
    <row r="114" spans="1:24" s="76" customFormat="1" ht="24.75" customHeight="1">
      <c r="A114" s="76" t="s">
        <v>247</v>
      </c>
      <c r="B114" s="87">
        <v>109</v>
      </c>
      <c r="C114" s="87">
        <v>5</v>
      </c>
      <c r="D114" s="88" t="s">
        <v>248</v>
      </c>
      <c r="E114" s="88">
        <v>21</v>
      </c>
      <c r="F114" s="92" t="s">
        <v>30</v>
      </c>
      <c r="G114" s="90">
        <v>2.9</v>
      </c>
      <c r="H114" s="91">
        <v>99.6</v>
      </c>
      <c r="I114" s="100">
        <f t="shared" si="23"/>
        <v>21.099999999999994</v>
      </c>
      <c r="J114" s="92">
        <v>78.5</v>
      </c>
      <c r="K114" s="101">
        <f t="shared" si="24"/>
        <v>7838.668837041055</v>
      </c>
      <c r="L114" s="102">
        <f t="shared" si="22"/>
        <v>9945.62313591451</v>
      </c>
      <c r="M114" s="102">
        <v>780731.416169289</v>
      </c>
      <c r="N114" s="103"/>
      <c r="O114" s="90" t="s">
        <v>31</v>
      </c>
      <c r="P114" s="104"/>
      <c r="Q114" s="115">
        <f>VLOOKUP(A114,'[1]销售台账'!$C$2:$T$1310,18,0)</f>
        <v>0</v>
      </c>
      <c r="R114" s="116">
        <f>VLOOKUP(A114,'[1]销售台账'!$C$2:$AD$1310,28,0)</f>
        <v>0</v>
      </c>
      <c r="S114" s="115">
        <f t="shared" si="25"/>
        <v>663621.7037438956</v>
      </c>
      <c r="T114" s="115" t="b">
        <f t="shared" si="26"/>
        <v>0</v>
      </c>
      <c r="U114" s="115" t="b">
        <f t="shared" si="27"/>
        <v>1</v>
      </c>
      <c r="V114" s="115">
        <f>VLOOKUP(A114,'[1]销售台账'!$C$2:$O$1310,13,0)</f>
        <v>0</v>
      </c>
      <c r="W114" s="115">
        <f>VLOOKUP(A114,'[1]销售台账'!$C$2:$S$1310,17,0)</f>
        <v>0</v>
      </c>
      <c r="X114" s="117">
        <f>VLOOKUP(A114,'[1]销售台账'!$C$2:$AB$1310,26,0)</f>
      </c>
    </row>
    <row r="115" spans="1:24" s="76" customFormat="1" ht="24.75" customHeight="1">
      <c r="A115" s="76" t="s">
        <v>249</v>
      </c>
      <c r="B115" s="87">
        <v>110</v>
      </c>
      <c r="C115" s="87">
        <v>5</v>
      </c>
      <c r="D115" s="88" t="s">
        <v>250</v>
      </c>
      <c r="E115" s="88">
        <v>22</v>
      </c>
      <c r="F115" s="92" t="s">
        <v>30</v>
      </c>
      <c r="G115" s="90">
        <v>2.9</v>
      </c>
      <c r="H115" s="91">
        <v>99.6</v>
      </c>
      <c r="I115" s="100">
        <f t="shared" si="23"/>
        <v>21.099999999999994</v>
      </c>
      <c r="J115" s="92">
        <v>78.5</v>
      </c>
      <c r="K115" s="101">
        <f t="shared" si="24"/>
        <v>7175.498884668716</v>
      </c>
      <c r="L115" s="102">
        <f t="shared" si="22"/>
        <v>9104.199858764383</v>
      </c>
      <c r="M115" s="102">
        <v>714679.688913004</v>
      </c>
      <c r="N115" s="103"/>
      <c r="O115" s="90" t="s">
        <v>31</v>
      </c>
      <c r="P115" s="104"/>
      <c r="Q115" s="115">
        <f>VLOOKUP(A115,'[1]销售台账'!$C$2:$T$1310,18,0)</f>
        <v>0</v>
      </c>
      <c r="R115" s="116">
        <f>VLOOKUP(A115,'[1]销售台账'!$C$2:$AD$1310,28,0)</f>
        <v>0</v>
      </c>
      <c r="S115" s="115">
        <f t="shared" si="25"/>
        <v>607477.7355760534</v>
      </c>
      <c r="T115" s="115" t="b">
        <f t="shared" si="26"/>
        <v>0</v>
      </c>
      <c r="U115" s="115" t="b">
        <f t="shared" si="27"/>
        <v>1</v>
      </c>
      <c r="V115" s="115">
        <f>VLOOKUP(A115,'[1]销售台账'!$C$2:$O$1310,13,0)</f>
        <v>0</v>
      </c>
      <c r="W115" s="115">
        <f>VLOOKUP(A115,'[1]销售台账'!$C$2:$S$1310,17,0)</f>
        <v>0</v>
      </c>
      <c r="X115" s="117">
        <f>VLOOKUP(A115,'[1]销售台账'!$C$2:$AB$1310,26,0)</f>
      </c>
    </row>
    <row r="116" spans="1:24" s="76" customFormat="1" ht="24.75" customHeight="1">
      <c r="A116" s="76" t="s">
        <v>251</v>
      </c>
      <c r="B116" s="87">
        <v>111</v>
      </c>
      <c r="C116" s="87">
        <v>5</v>
      </c>
      <c r="D116" s="88" t="s">
        <v>252</v>
      </c>
      <c r="E116" s="88">
        <v>22</v>
      </c>
      <c r="F116" s="92" t="s">
        <v>34</v>
      </c>
      <c r="G116" s="90">
        <v>2.9</v>
      </c>
      <c r="H116" s="93">
        <v>84.59</v>
      </c>
      <c r="I116" s="100">
        <f t="shared" si="23"/>
        <v>17.92</v>
      </c>
      <c r="J116" s="92">
        <v>66.67</v>
      </c>
      <c r="K116" s="101">
        <f t="shared" si="24"/>
        <v>6874.057997226741</v>
      </c>
      <c r="L116" s="102">
        <f t="shared" si="22"/>
        <v>8721.712404160942</v>
      </c>
      <c r="M116" s="102">
        <v>581476.56598541</v>
      </c>
      <c r="N116" s="103"/>
      <c r="O116" s="90" t="s">
        <v>31</v>
      </c>
      <c r="P116" s="104"/>
      <c r="Q116" s="115">
        <f>VLOOKUP(A116,'[1]销售台账'!$C$2:$T$1310,18,0)</f>
        <v>0</v>
      </c>
      <c r="R116" s="116">
        <f>VLOOKUP(A116,'[1]销售台账'!$C$2:$AD$1310,28,0)</f>
        <v>0</v>
      </c>
      <c r="S116" s="115">
        <f t="shared" si="25"/>
        <v>494255.0810875985</v>
      </c>
      <c r="T116" s="115" t="b">
        <f t="shared" si="26"/>
        <v>0</v>
      </c>
      <c r="U116" s="115" t="b">
        <f t="shared" si="27"/>
        <v>1</v>
      </c>
      <c r="V116" s="115">
        <f>VLOOKUP(A116,'[1]销售台账'!$C$2:$O$1310,13,0)</f>
        <v>0</v>
      </c>
      <c r="W116" s="115">
        <f>VLOOKUP(A116,'[1]销售台账'!$C$2:$S$1310,17,0)</f>
        <v>0</v>
      </c>
      <c r="X116" s="117">
        <f>VLOOKUP(A116,'[1]销售台账'!$C$2:$AB$1310,26,0)</f>
      </c>
    </row>
    <row r="117" spans="1:24" s="76" customFormat="1" ht="24.75" customHeight="1">
      <c r="A117" s="76" t="s">
        <v>253</v>
      </c>
      <c r="B117" s="87">
        <v>112</v>
      </c>
      <c r="C117" s="87">
        <v>5</v>
      </c>
      <c r="D117" s="88" t="s">
        <v>254</v>
      </c>
      <c r="E117" s="88">
        <v>22</v>
      </c>
      <c r="F117" s="92" t="s">
        <v>34</v>
      </c>
      <c r="G117" s="90">
        <v>2.9</v>
      </c>
      <c r="H117" s="94">
        <v>84.59</v>
      </c>
      <c r="I117" s="100">
        <f t="shared" si="23"/>
        <v>17.92</v>
      </c>
      <c r="J117" s="92">
        <v>66.67</v>
      </c>
      <c r="K117" s="101">
        <f t="shared" si="24"/>
        <v>6934.346174715143</v>
      </c>
      <c r="L117" s="102">
        <f t="shared" si="22"/>
        <v>8798.205233525634</v>
      </c>
      <c r="M117" s="102">
        <v>586576.342919154</v>
      </c>
      <c r="N117" s="103"/>
      <c r="O117" s="90" t="s">
        <v>31</v>
      </c>
      <c r="P117" s="104"/>
      <c r="Q117" s="115">
        <f>VLOOKUP(A117,'[1]销售台账'!$C$2:$T$1310,18,0)</f>
        <v>0</v>
      </c>
      <c r="R117" s="116">
        <f>VLOOKUP(A117,'[1]销售台账'!$C$2:$AD$1310,28,0)</f>
        <v>0</v>
      </c>
      <c r="S117" s="115">
        <f t="shared" si="25"/>
        <v>498589.89148128085</v>
      </c>
      <c r="T117" s="115" t="b">
        <f t="shared" si="26"/>
        <v>0</v>
      </c>
      <c r="U117" s="115" t="b">
        <f t="shared" si="27"/>
        <v>1</v>
      </c>
      <c r="V117" s="115">
        <f>VLOOKUP(A117,'[1]销售台账'!$C$2:$O$1310,13,0)</f>
        <v>0</v>
      </c>
      <c r="W117" s="115">
        <f>VLOOKUP(A117,'[1]销售台账'!$C$2:$S$1310,17,0)</f>
        <v>0</v>
      </c>
      <c r="X117" s="117">
        <f>VLOOKUP(A117,'[1]销售台账'!$C$2:$AB$1310,26,0)</f>
      </c>
    </row>
    <row r="118" spans="1:24" s="76" customFormat="1" ht="24.75" customHeight="1">
      <c r="A118" s="76" t="s">
        <v>255</v>
      </c>
      <c r="B118" s="87">
        <v>113</v>
      </c>
      <c r="C118" s="87">
        <v>5</v>
      </c>
      <c r="D118" s="88" t="s">
        <v>256</v>
      </c>
      <c r="E118" s="88">
        <v>22</v>
      </c>
      <c r="F118" s="92" t="s">
        <v>34</v>
      </c>
      <c r="G118" s="90">
        <v>2.9</v>
      </c>
      <c r="H118" s="93">
        <v>84.59</v>
      </c>
      <c r="I118" s="100">
        <f t="shared" si="23"/>
        <v>17.92</v>
      </c>
      <c r="J118" s="92">
        <v>66.67</v>
      </c>
      <c r="K118" s="101">
        <f t="shared" si="24"/>
        <v>6934.346174715143</v>
      </c>
      <c r="L118" s="102">
        <f t="shared" si="22"/>
        <v>8798.205233525634</v>
      </c>
      <c r="M118" s="102">
        <v>586576.342919154</v>
      </c>
      <c r="N118" s="103"/>
      <c r="O118" s="90" t="s">
        <v>31</v>
      </c>
      <c r="P118" s="104"/>
      <c r="Q118" s="115">
        <f>VLOOKUP(A118,'[1]销售台账'!$C$2:$T$1310,18,0)</f>
        <v>0</v>
      </c>
      <c r="R118" s="116">
        <f>VLOOKUP(A118,'[1]销售台账'!$C$2:$AD$1310,28,0)</f>
        <v>0</v>
      </c>
      <c r="S118" s="115">
        <f t="shared" si="25"/>
        <v>498589.89148128085</v>
      </c>
      <c r="T118" s="115" t="b">
        <f t="shared" si="26"/>
        <v>0</v>
      </c>
      <c r="U118" s="115" t="b">
        <f t="shared" si="27"/>
        <v>1</v>
      </c>
      <c r="V118" s="115">
        <f>VLOOKUP(A118,'[1]销售台账'!$C$2:$O$1310,13,0)</f>
        <v>0</v>
      </c>
      <c r="W118" s="115">
        <f>VLOOKUP(A118,'[1]销售台账'!$C$2:$S$1310,17,0)</f>
        <v>0</v>
      </c>
      <c r="X118" s="117">
        <f>VLOOKUP(A118,'[1]销售台账'!$C$2:$AB$1310,26,0)</f>
      </c>
    </row>
    <row r="119" spans="1:24" s="76" customFormat="1" ht="24.75" customHeight="1">
      <c r="A119" s="76" t="s">
        <v>257</v>
      </c>
      <c r="B119" s="87">
        <v>114</v>
      </c>
      <c r="C119" s="87">
        <v>5</v>
      </c>
      <c r="D119" s="88" t="s">
        <v>258</v>
      </c>
      <c r="E119" s="88">
        <v>22</v>
      </c>
      <c r="F119" s="92" t="s">
        <v>34</v>
      </c>
      <c r="G119" s="90">
        <v>2.9</v>
      </c>
      <c r="H119" s="91">
        <v>84.59</v>
      </c>
      <c r="I119" s="100">
        <f t="shared" si="23"/>
        <v>17.92</v>
      </c>
      <c r="J119" s="88">
        <v>66.67</v>
      </c>
      <c r="K119" s="101">
        <f t="shared" si="24"/>
        <v>6874.057997226741</v>
      </c>
      <c r="L119" s="102">
        <f t="shared" si="22"/>
        <v>8721.712404160942</v>
      </c>
      <c r="M119" s="102">
        <v>581476.56598541</v>
      </c>
      <c r="N119" s="103"/>
      <c r="O119" s="90" t="s">
        <v>31</v>
      </c>
      <c r="P119" s="104"/>
      <c r="Q119" s="115">
        <f>VLOOKUP(A119,'[1]销售台账'!$C$2:$T$1310,18,0)</f>
        <v>0</v>
      </c>
      <c r="R119" s="116">
        <f>VLOOKUP(A119,'[1]销售台账'!$C$2:$AD$1310,28,0)</f>
        <v>0</v>
      </c>
      <c r="S119" s="115">
        <f t="shared" si="25"/>
        <v>494255.0810875985</v>
      </c>
      <c r="T119" s="115" t="b">
        <f t="shared" si="26"/>
        <v>0</v>
      </c>
      <c r="U119" s="115" t="b">
        <f t="shared" si="27"/>
        <v>1</v>
      </c>
      <c r="V119" s="115">
        <f>VLOOKUP(A119,'[1]销售台账'!$C$2:$O$1310,13,0)</f>
        <v>0</v>
      </c>
      <c r="W119" s="115">
        <f>VLOOKUP(A119,'[1]销售台账'!$C$2:$S$1310,17,0)</f>
        <v>0</v>
      </c>
      <c r="X119" s="117">
        <f>VLOOKUP(A119,'[1]销售台账'!$C$2:$AB$1310,26,0)</f>
      </c>
    </row>
    <row r="120" spans="1:24" s="76" customFormat="1" ht="24.75" customHeight="1">
      <c r="A120" s="76" t="s">
        <v>259</v>
      </c>
      <c r="B120" s="87">
        <v>115</v>
      </c>
      <c r="C120" s="87">
        <v>5</v>
      </c>
      <c r="D120" s="88" t="s">
        <v>260</v>
      </c>
      <c r="E120" s="88">
        <v>22</v>
      </c>
      <c r="F120" s="92" t="s">
        <v>30</v>
      </c>
      <c r="G120" s="90">
        <v>2.9</v>
      </c>
      <c r="H120" s="91">
        <v>99.6</v>
      </c>
      <c r="I120" s="100">
        <f t="shared" si="23"/>
        <v>21.099999999999994</v>
      </c>
      <c r="J120" s="92">
        <v>78.5</v>
      </c>
      <c r="K120" s="101">
        <f t="shared" si="24"/>
        <v>7235.787062157108</v>
      </c>
      <c r="L120" s="102">
        <f t="shared" si="22"/>
        <v>9180.692883959848</v>
      </c>
      <c r="M120" s="102">
        <v>720684.391390848</v>
      </c>
      <c r="N120" s="103"/>
      <c r="O120" s="90" t="s">
        <v>31</v>
      </c>
      <c r="P120" s="104"/>
      <c r="Q120" s="115">
        <f>VLOOKUP(A120,'[1]销售台账'!$C$2:$T$1310,18,0)</f>
        <v>0</v>
      </c>
      <c r="R120" s="116">
        <f>VLOOKUP(A120,'[1]销售台账'!$C$2:$AD$1310,28,0)</f>
        <v>0</v>
      </c>
      <c r="S120" s="115">
        <f t="shared" si="25"/>
        <v>612581.7326822208</v>
      </c>
      <c r="T120" s="115" t="b">
        <f t="shared" si="26"/>
        <v>0</v>
      </c>
      <c r="U120" s="115" t="b">
        <f t="shared" si="27"/>
        <v>1</v>
      </c>
      <c r="V120" s="115">
        <f>VLOOKUP(A120,'[1]销售台账'!$C$2:$O$1310,13,0)</f>
        <v>0</v>
      </c>
      <c r="W120" s="115">
        <f>VLOOKUP(A120,'[1]销售台账'!$C$2:$S$1310,17,0)</f>
        <v>0</v>
      </c>
      <c r="X120" s="117">
        <f>VLOOKUP(A120,'[1]销售台账'!$C$2:$AB$1310,26,0)</f>
      </c>
    </row>
    <row r="121" spans="2:24" s="76" customFormat="1" ht="54.75" customHeight="1">
      <c r="B121" s="118" t="s">
        <v>261</v>
      </c>
      <c r="C121" s="118"/>
      <c r="D121" s="118"/>
      <c r="E121" s="118"/>
      <c r="F121" s="118"/>
      <c r="G121" s="119"/>
      <c r="H121" s="120">
        <f>SUM(H6:H120)</f>
        <v>10298.230000000014</v>
      </c>
      <c r="I121" s="120">
        <f>SUM(I6:I120)</f>
        <v>2181.640000000001</v>
      </c>
      <c r="J121" s="120">
        <f>SUM(J6:J120)</f>
        <v>8116.590000000005</v>
      </c>
      <c r="K121" s="133">
        <f t="shared" si="24"/>
        <v>7977.156395696761</v>
      </c>
      <c r="L121" s="134">
        <f t="shared" si="22"/>
        <v>10121.318350299365</v>
      </c>
      <c r="M121" s="103">
        <f>SUM(M6:M120)</f>
        <v>82150591.30885637</v>
      </c>
      <c r="N121" s="103"/>
      <c r="O121" s="135"/>
      <c r="P121" s="103"/>
      <c r="R121" s="145"/>
      <c r="X121" s="146"/>
    </row>
    <row r="122" spans="2:24" s="76" customFormat="1" ht="66.75" customHeight="1">
      <c r="B122" s="121" t="s">
        <v>262</v>
      </c>
      <c r="C122" s="122"/>
      <c r="D122" s="122"/>
      <c r="E122" s="122"/>
      <c r="F122" s="122"/>
      <c r="G122" s="122"/>
      <c r="H122" s="122"/>
      <c r="I122" s="122"/>
      <c r="J122" s="122"/>
      <c r="K122" s="122"/>
      <c r="L122" s="122"/>
      <c r="M122" s="122"/>
      <c r="N122" s="122"/>
      <c r="O122" s="122"/>
      <c r="P122" s="136"/>
      <c r="R122" s="145"/>
      <c r="X122" s="146"/>
    </row>
    <row r="123" spans="2:24" s="76" customFormat="1" ht="73.5" customHeight="1">
      <c r="B123" s="123" t="s">
        <v>263</v>
      </c>
      <c r="C123" s="124"/>
      <c r="D123" s="124"/>
      <c r="E123" s="124"/>
      <c r="F123" s="124"/>
      <c r="G123" s="124"/>
      <c r="H123" s="124"/>
      <c r="I123" s="124"/>
      <c r="J123" s="124"/>
      <c r="K123" s="124"/>
      <c r="L123" s="124"/>
      <c r="M123" s="124"/>
      <c r="N123" s="124"/>
      <c r="O123" s="124"/>
      <c r="P123" s="137"/>
      <c r="R123" s="145"/>
      <c r="X123" s="146"/>
    </row>
    <row r="124" spans="2:24" s="76" customFormat="1" ht="24.75" customHeight="1">
      <c r="B124" s="125" t="s">
        <v>264</v>
      </c>
      <c r="C124" s="126"/>
      <c r="D124" s="126"/>
      <c r="E124" s="126"/>
      <c r="F124" s="126"/>
      <c r="G124" s="126"/>
      <c r="H124" s="126"/>
      <c r="I124" s="126"/>
      <c r="J124" s="126"/>
      <c r="K124" s="126"/>
      <c r="L124" s="138" t="s">
        <v>265</v>
      </c>
      <c r="M124" s="138"/>
      <c r="N124" s="138"/>
      <c r="O124" s="138"/>
      <c r="P124" s="139"/>
      <c r="R124" s="145"/>
      <c r="X124" s="146"/>
    </row>
    <row r="125" spans="2:24" s="76" customFormat="1" ht="24.75" customHeight="1">
      <c r="B125" s="127" t="s">
        <v>266</v>
      </c>
      <c r="C125" s="128"/>
      <c r="D125" s="128"/>
      <c r="E125" s="128"/>
      <c r="F125" s="128"/>
      <c r="G125" s="129"/>
      <c r="H125" s="129"/>
      <c r="I125" s="129"/>
      <c r="J125" s="128"/>
      <c r="K125" s="128"/>
      <c r="L125" s="129" t="s">
        <v>267</v>
      </c>
      <c r="M125" s="129"/>
      <c r="N125" s="129"/>
      <c r="O125" s="140"/>
      <c r="P125" s="141"/>
      <c r="R125" s="145"/>
      <c r="X125" s="146"/>
    </row>
    <row r="126" spans="2:24" s="76" customFormat="1" ht="24.75" customHeight="1">
      <c r="B126" s="130" t="s">
        <v>268</v>
      </c>
      <c r="C126" s="131"/>
      <c r="D126" s="131"/>
      <c r="E126" s="131"/>
      <c r="F126" s="131"/>
      <c r="G126" s="132"/>
      <c r="H126" s="132"/>
      <c r="I126" s="132"/>
      <c r="J126" s="131"/>
      <c r="K126" s="131"/>
      <c r="L126" s="132"/>
      <c r="M126" s="142"/>
      <c r="N126" s="142"/>
      <c r="O126" s="142"/>
      <c r="P126" s="143"/>
      <c r="R126" s="145"/>
      <c r="X126" s="146"/>
    </row>
    <row r="127" spans="16:24" s="77" customFormat="1" ht="24.75" customHeight="1">
      <c r="P127" s="144"/>
      <c r="R127" s="147"/>
      <c r="X127" s="148"/>
    </row>
    <row r="128" spans="16:24" s="77" customFormat="1" ht="24.75" customHeight="1">
      <c r="P128" s="144"/>
      <c r="R128" s="147"/>
      <c r="X128" s="148"/>
    </row>
    <row r="129" spans="16:24" s="77" customFormat="1" ht="24.75" customHeight="1">
      <c r="P129" s="144"/>
      <c r="R129" s="147"/>
      <c r="X129" s="148"/>
    </row>
    <row r="130" spans="16:24" s="77" customFormat="1" ht="24.75" customHeight="1">
      <c r="P130" s="144"/>
      <c r="R130" s="147"/>
      <c r="X130" s="148"/>
    </row>
    <row r="131" spans="16:24" s="77" customFormat="1" ht="24.75" customHeight="1">
      <c r="P131" s="144"/>
      <c r="R131" s="147"/>
      <c r="X131" s="148"/>
    </row>
    <row r="132" spans="16:24" s="77" customFormat="1" ht="24.75" customHeight="1">
      <c r="P132" s="144"/>
      <c r="R132" s="147"/>
      <c r="X132" s="148"/>
    </row>
    <row r="133" spans="16:24" s="77" customFormat="1" ht="24.75" customHeight="1">
      <c r="P133" s="144"/>
      <c r="R133" s="147"/>
      <c r="X133" s="148"/>
    </row>
    <row r="134" spans="16:24" s="77" customFormat="1" ht="24.75" customHeight="1">
      <c r="P134" s="144"/>
      <c r="R134" s="147"/>
      <c r="X134" s="148"/>
    </row>
    <row r="135" spans="16:24" s="77" customFormat="1" ht="30.75" customHeight="1">
      <c r="P135" s="144"/>
      <c r="R135" s="147"/>
      <c r="X135" s="148"/>
    </row>
    <row r="136" ht="42" customHeight="1"/>
    <row r="137" ht="51.75" customHeight="1"/>
    <row r="138" ht="27" customHeight="1"/>
    <row r="139" ht="25.5" customHeight="1"/>
  </sheetData>
  <sheetProtection/>
  <mergeCells count="25">
    <mergeCell ref="B1:C1"/>
    <mergeCell ref="B2:P2"/>
    <mergeCell ref="B3:G3"/>
    <mergeCell ref="S4:T4"/>
    <mergeCell ref="B122:P122"/>
    <mergeCell ref="B123:P123"/>
    <mergeCell ref="B124:F124"/>
    <mergeCell ref="B125:F125"/>
    <mergeCell ref="B126:F126"/>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P124:P126"/>
  </mergeCells>
  <printOptions/>
  <pageMargins left="0.4724409448818898" right="0.31496062992125984" top="0.4724409448818898" bottom="0.4724409448818898" header="0.1968503937007874" footer="0.1968503937007874"/>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A130"/>
  <sheetViews>
    <sheetView zoomScale="85" zoomScaleNormal="85" zoomScaleSheetLayoutView="100" workbookViewId="0" topLeftCell="A102">
      <selection activeCell="F12" sqref="F12"/>
    </sheetView>
  </sheetViews>
  <sheetFormatPr defaultColWidth="8.625" defaultRowHeight="14.25"/>
  <cols>
    <col min="1" max="1" width="4.375" style="6" customWidth="1"/>
    <col min="2" max="2" width="6.375" style="7" customWidth="1"/>
    <col min="3" max="3" width="5.625" style="8" customWidth="1"/>
    <col min="4" max="4" width="7.375" style="7" customWidth="1"/>
    <col min="5" max="5" width="7.125" style="8" customWidth="1"/>
    <col min="6" max="6" width="4.875" style="7" customWidth="1"/>
    <col min="7" max="7" width="6.00390625" style="6" customWidth="1"/>
    <col min="8" max="8" width="6.00390625" style="9" customWidth="1"/>
    <col min="9" max="9" width="5.875" style="6" customWidth="1"/>
    <col min="10" max="10" width="7.875" style="6" customWidth="1"/>
    <col min="11" max="11" width="7.125" style="10" customWidth="1"/>
    <col min="12" max="12" width="6.875" style="6" customWidth="1"/>
    <col min="13" max="13" width="7.00390625" style="11" customWidth="1"/>
    <col min="14" max="14" width="6.75390625" style="6" customWidth="1"/>
    <col min="15" max="15" width="6.625" style="12" customWidth="1"/>
    <col min="16" max="16" width="8.00390625" style="6" customWidth="1"/>
    <col min="17" max="17" width="5.50390625" style="2" customWidth="1"/>
    <col min="18" max="18" width="5.375" style="13" customWidth="1"/>
    <col min="19" max="19" width="6.875" style="14" customWidth="1"/>
    <col min="20" max="20" width="7.875" style="11" customWidth="1"/>
    <col min="21" max="21" width="7.625" style="11" customWidth="1"/>
    <col min="22" max="22" width="7.625" style="14" customWidth="1"/>
    <col min="23" max="23" width="7.875" style="2" customWidth="1"/>
    <col min="24" max="24" width="7.125" style="2" customWidth="1"/>
    <col min="25" max="25" width="6.375" style="2" customWidth="1"/>
    <col min="26" max="16384" width="8.625" style="2" customWidth="1"/>
  </cols>
  <sheetData>
    <row r="1" spans="1:27" s="1" customFormat="1" ht="28.5">
      <c r="A1" s="15" t="s">
        <v>4</v>
      </c>
      <c r="B1" s="16" t="s">
        <v>4</v>
      </c>
      <c r="C1" s="17" t="s">
        <v>269</v>
      </c>
      <c r="D1" s="18" t="s">
        <v>270</v>
      </c>
      <c r="E1" s="17" t="s">
        <v>269</v>
      </c>
      <c r="F1" s="18" t="s">
        <v>271</v>
      </c>
      <c r="G1" s="19" t="s">
        <v>272</v>
      </c>
      <c r="H1" s="17" t="s">
        <v>269</v>
      </c>
      <c r="I1" s="18" t="s">
        <v>273</v>
      </c>
      <c r="J1" s="24" t="s">
        <v>274</v>
      </c>
      <c r="K1" s="25" t="s">
        <v>275</v>
      </c>
      <c r="L1" s="18" t="s">
        <v>276</v>
      </c>
      <c r="M1" s="26" t="s">
        <v>277</v>
      </c>
      <c r="N1" s="18" t="s">
        <v>26</v>
      </c>
      <c r="O1" s="27" t="s">
        <v>21</v>
      </c>
      <c r="P1" s="28" t="s">
        <v>278</v>
      </c>
      <c r="R1" s="33" t="s">
        <v>279</v>
      </c>
      <c r="S1" s="34" t="s">
        <v>280</v>
      </c>
      <c r="T1" s="35" t="s">
        <v>281</v>
      </c>
      <c r="U1" s="19">
        <v>0.85</v>
      </c>
      <c r="V1" s="36" t="s">
        <v>282</v>
      </c>
      <c r="W1" s="37" t="s">
        <v>23</v>
      </c>
      <c r="X1" s="38" t="s">
        <v>283</v>
      </c>
      <c r="Y1" s="38" t="s">
        <v>282</v>
      </c>
      <c r="Z1" s="15"/>
      <c r="AA1" s="1" t="s">
        <v>284</v>
      </c>
    </row>
    <row r="2" spans="1:27" s="2" customFormat="1" ht="9">
      <c r="A2" s="20">
        <v>1</v>
      </c>
      <c r="B2" s="21" t="s">
        <v>28</v>
      </c>
      <c r="C2" s="22" t="b">
        <f>B2='附件2'!A6</f>
        <v>1</v>
      </c>
      <c r="D2" s="21" t="s">
        <v>29</v>
      </c>
      <c r="E2" s="22" t="b">
        <f>D2='附件2'!D6</f>
        <v>1</v>
      </c>
      <c r="F2" s="21" t="str">
        <f>VLOOKUP(B2,'[1]销售台账'!$C$2:$I$1310,7,0)</f>
        <v>范丽娟</v>
      </c>
      <c r="G2" s="20">
        <f>VLOOKUP(B2,'[1]销售台账'!$C$2:$K$1310,9,0)</f>
        <v>99.6</v>
      </c>
      <c r="H2" s="23" t="b">
        <f>G2='附件2'!H6</f>
        <v>1</v>
      </c>
      <c r="I2" s="29">
        <f>VLOOKUP(B2,'[1]销售台账'!$C$2:$J$1310,8,0)</f>
        <v>0</v>
      </c>
      <c r="J2" s="29" t="str">
        <f>VLOOKUP(B2,'[1]销售台账'!$C$2:$O$1310,13,0)</f>
        <v>陈俊奎</v>
      </c>
      <c r="K2" s="30">
        <f aca="true" t="shared" si="0" ref="K2:K17">IF(L2,L2,P2)</f>
        <v>855081</v>
      </c>
      <c r="L2" s="20">
        <f>VLOOKUP(B2,'[1]销售台账'!$C$2:$AD$1310,28,0)</f>
        <v>855081</v>
      </c>
      <c r="M2" s="31">
        <f aca="true" t="shared" si="1" ref="M2:M17">K2-L2</f>
        <v>0</v>
      </c>
      <c r="N2" s="29" t="str">
        <f>VLOOKUP(B2,'[1]销售台账'!$C$2:$S$1310,17,0)</f>
        <v>中介-兆丰</v>
      </c>
      <c r="O2" s="32">
        <f>VLOOKUP(B2,'[1]销售台账'!$C$2:$T$1310,18,0)</f>
        <v>0</v>
      </c>
      <c r="P2" s="31">
        <f>VLOOKUP(B2,'[2]5号楼'!$A$1:$H$118,8,0)</f>
        <v>611051.1340206186</v>
      </c>
      <c r="R2" s="39">
        <v>1.2</v>
      </c>
      <c r="S2" s="31">
        <v>714679.688913004</v>
      </c>
      <c r="T2" s="31">
        <f aca="true" t="shared" si="2" ref="T2:T17">S2*R2</f>
        <v>857615.6266956048</v>
      </c>
      <c r="U2" s="31">
        <f>T2*$U$1</f>
        <v>728973.2826912641</v>
      </c>
      <c r="V2" s="40">
        <f aca="true" t="shared" si="3" ref="V2:V17">K2-U2</f>
        <v>126107.71730873594</v>
      </c>
      <c r="W2" s="41" t="b">
        <f aca="true" t="shared" si="4" ref="W2:W17">K2&gt;U2</f>
        <v>1</v>
      </c>
      <c r="X2" s="41" t="b">
        <f aca="true" t="shared" si="5" ref="X2:X17">T2&gt;K2</f>
        <v>1</v>
      </c>
      <c r="Y2" s="40">
        <f aca="true" t="shared" si="6" ref="Y2:Y17">T2-K2</f>
        <v>2534.626695604762</v>
      </c>
      <c r="Z2" s="41"/>
      <c r="AA2" s="6">
        <f aca="true" t="shared" si="7" ref="AA2:AA17">S2-T2</f>
        <v>-142935.93778260075</v>
      </c>
    </row>
    <row r="3" spans="1:27" s="2" customFormat="1" ht="9">
      <c r="A3" s="20">
        <v>2</v>
      </c>
      <c r="B3" s="21" t="s">
        <v>32</v>
      </c>
      <c r="C3" s="22" t="b">
        <f>B3='附件2'!A7</f>
        <v>1</v>
      </c>
      <c r="D3" s="21" t="s">
        <v>33</v>
      </c>
      <c r="E3" s="22" t="b">
        <f>D3='附件2'!D7</f>
        <v>1</v>
      </c>
      <c r="F3" s="21">
        <f>VLOOKUP(B3,'[1]销售台账'!$C$2:$I$1310,7,0)</f>
        <v>0</v>
      </c>
      <c r="G3" s="20">
        <f>VLOOKUP(B3,'[1]销售台账'!$C$2:$K$1310,9,0)</f>
        <v>84.59</v>
      </c>
      <c r="H3" s="23" t="b">
        <f>G3='附件2'!H7</f>
        <v>1</v>
      </c>
      <c r="I3" s="20">
        <f>VLOOKUP(B3,'[1]销售台账'!$C$2:$J$1310,8,0)</f>
        <v>0</v>
      </c>
      <c r="J3" s="20">
        <f>VLOOKUP(B3,'[1]销售台账'!$C$2:$O$1310,13,0)</f>
        <v>0</v>
      </c>
      <c r="K3" s="30">
        <f t="shared" si="0"/>
        <v>497162.46391752583</v>
      </c>
      <c r="L3" s="20">
        <f>VLOOKUP(B3,'[1]销售台账'!$C$2:$AD$1310,28,0)</f>
        <v>0</v>
      </c>
      <c r="M3" s="31">
        <f t="shared" si="1"/>
        <v>497162.46391752583</v>
      </c>
      <c r="N3" s="20">
        <f>VLOOKUP(B3,'[1]销售台账'!$C$2:$S$1310,17,0)</f>
        <v>0</v>
      </c>
      <c r="O3" s="32">
        <f>VLOOKUP(B3,'[1]销售台账'!$C$2:$T$1310,18,0)</f>
        <v>0</v>
      </c>
      <c r="P3" s="31">
        <f>VLOOKUP(B3,'[2]5号楼'!$A$1:$H$118,8,0)</f>
        <v>497162.46391752583</v>
      </c>
      <c r="R3" s="39">
        <v>1</v>
      </c>
      <c r="S3" s="31">
        <v>581476.56598541</v>
      </c>
      <c r="T3" s="31">
        <f t="shared" si="2"/>
        <v>581476.56598541</v>
      </c>
      <c r="U3" s="31">
        <f>T3*$U$1</f>
        <v>494255.0810875985</v>
      </c>
      <c r="V3" s="40">
        <f t="shared" si="3"/>
        <v>2907.3828299273155</v>
      </c>
      <c r="W3" s="41" t="b">
        <f t="shared" si="4"/>
        <v>1</v>
      </c>
      <c r="X3" s="41" t="b">
        <f t="shared" si="5"/>
        <v>1</v>
      </c>
      <c r="Y3" s="40">
        <f t="shared" si="6"/>
        <v>84314.10206788417</v>
      </c>
      <c r="Z3" s="41"/>
      <c r="AA3" s="6">
        <f t="shared" si="7"/>
        <v>0</v>
      </c>
    </row>
    <row r="4" spans="1:27" s="2" customFormat="1" ht="9">
      <c r="A4" s="20">
        <v>3</v>
      </c>
      <c r="B4" s="21" t="s">
        <v>35</v>
      </c>
      <c r="C4" s="22" t="b">
        <f>B4='附件2'!A8</f>
        <v>1</v>
      </c>
      <c r="D4" s="21" t="s">
        <v>36</v>
      </c>
      <c r="E4" s="22" t="b">
        <f>D4='附件2'!D8</f>
        <v>1</v>
      </c>
      <c r="F4" s="21">
        <f>VLOOKUP(B4,'[1]销售台账'!$C$2:$I$1310,7,0)</f>
        <v>0</v>
      </c>
      <c r="G4" s="20">
        <f>VLOOKUP(B4,'[1]销售台账'!$C$2:$K$1310,9,0)</f>
        <v>84.59</v>
      </c>
      <c r="H4" s="23" t="b">
        <f>G4='附件2'!H8</f>
        <v>1</v>
      </c>
      <c r="I4" s="20">
        <f>VLOOKUP(B4,'[1]销售台账'!$C$2:$J$1310,8,0)</f>
        <v>0</v>
      </c>
      <c r="J4" s="20">
        <f>VLOOKUP(B4,'[1]销售台账'!$C$2:$O$1310,13,0)</f>
        <v>0</v>
      </c>
      <c r="K4" s="30">
        <f t="shared" si="0"/>
        <v>501522.7731958764</v>
      </c>
      <c r="L4" s="20">
        <f>VLOOKUP(B4,'[1]销售台账'!$C$2:$AD$1310,28,0)</f>
        <v>0</v>
      </c>
      <c r="M4" s="31">
        <f t="shared" si="1"/>
        <v>501522.7731958764</v>
      </c>
      <c r="N4" s="20">
        <f>VLOOKUP(B4,'[1]销售台账'!$C$2:$S$1310,17,0)</f>
        <v>0</v>
      </c>
      <c r="O4" s="32">
        <f>VLOOKUP(B4,'[1]销售台账'!$C$2:$T$1310,18,0)</f>
        <v>0</v>
      </c>
      <c r="P4" s="31">
        <f>VLOOKUP(B4,'[2]5号楼'!$A$1:$H$118,8,0)</f>
        <v>501522.7731958764</v>
      </c>
      <c r="R4" s="39">
        <v>1</v>
      </c>
      <c r="S4" s="31">
        <v>586576.342919154</v>
      </c>
      <c r="T4" s="31">
        <f t="shared" si="2"/>
        <v>586576.342919154</v>
      </c>
      <c r="U4" s="31">
        <f>T4*$U$1</f>
        <v>498589.89148128085</v>
      </c>
      <c r="V4" s="40">
        <f t="shared" si="3"/>
        <v>2932.88171459554</v>
      </c>
      <c r="W4" s="41" t="b">
        <f t="shared" si="4"/>
        <v>1</v>
      </c>
      <c r="X4" s="41" t="b">
        <f t="shared" si="5"/>
        <v>1</v>
      </c>
      <c r="Y4" s="40">
        <f t="shared" si="6"/>
        <v>85053.56972327759</v>
      </c>
      <c r="Z4" s="41"/>
      <c r="AA4" s="6">
        <f t="shared" si="7"/>
        <v>0</v>
      </c>
    </row>
    <row r="5" spans="1:27" s="2" customFormat="1" ht="9">
      <c r="A5" s="20">
        <v>4</v>
      </c>
      <c r="B5" s="21" t="s">
        <v>37</v>
      </c>
      <c r="C5" s="22" t="b">
        <f>B5='附件2'!A9</f>
        <v>1</v>
      </c>
      <c r="D5" s="21" t="s">
        <v>38</v>
      </c>
      <c r="E5" s="22" t="b">
        <f>D5='附件2'!D9</f>
        <v>1</v>
      </c>
      <c r="F5" s="21" t="str">
        <f>VLOOKUP(B5,'[1]销售台账'!$C$2:$I$1310,7,0)</f>
        <v>范丽娟</v>
      </c>
      <c r="G5" s="20">
        <f>VLOOKUP(B5,'[1]销售台账'!$C$2:$K$1310,9,0)</f>
        <v>99.6</v>
      </c>
      <c r="H5" s="23" t="b">
        <f>G5='附件2'!H9</f>
        <v>1</v>
      </c>
      <c r="I5" s="20">
        <f>VLOOKUP(B5,'[1]销售台账'!$C$2:$J$1310,8,0)</f>
        <v>0</v>
      </c>
      <c r="J5" s="20" t="str">
        <f>VLOOKUP(B5,'[1]销售台账'!$C$2:$O$1310,13,0)</f>
        <v>张菊莲</v>
      </c>
      <c r="K5" s="30">
        <f t="shared" si="0"/>
        <v>855081</v>
      </c>
      <c r="L5" s="20">
        <f>VLOOKUP(B5,'[1]销售台账'!$C$2:$AD$1310,28,0)</f>
        <v>855081</v>
      </c>
      <c r="M5" s="31">
        <f t="shared" si="1"/>
        <v>0</v>
      </c>
      <c r="N5" s="20" t="str">
        <f>VLOOKUP(B5,'[1]销售台账'!$C$2:$S$1310,17,0)</f>
        <v>中介-兆丰</v>
      </c>
      <c r="O5" s="32">
        <f>VLOOKUP(B5,'[1]销售台账'!$C$2:$T$1310,18,0)</f>
        <v>0</v>
      </c>
      <c r="P5" s="31">
        <f>VLOOKUP(B5,'[2]5号楼'!$A$1:$H$118,8,0)</f>
        <v>616185.1546391753</v>
      </c>
      <c r="R5" s="39">
        <v>1.2</v>
      </c>
      <c r="S5" s="31">
        <v>720684.391390848</v>
      </c>
      <c r="T5" s="31">
        <f t="shared" si="2"/>
        <v>864821.2696690175</v>
      </c>
      <c r="U5" s="31">
        <f>T5*$U$1</f>
        <v>735098.0792186649</v>
      </c>
      <c r="V5" s="40">
        <f t="shared" si="3"/>
        <v>119982.9207813351</v>
      </c>
      <c r="W5" s="41" t="b">
        <f t="shared" si="4"/>
        <v>1</v>
      </c>
      <c r="X5" s="41" t="b">
        <f t="shared" si="5"/>
        <v>1</v>
      </c>
      <c r="Y5" s="40">
        <f t="shared" si="6"/>
        <v>9740.269669017522</v>
      </c>
      <c r="Z5" s="41"/>
      <c r="AA5" s="6">
        <f t="shared" si="7"/>
        <v>-144136.87827816955</v>
      </c>
    </row>
    <row r="6" spans="1:27" s="2" customFormat="1" ht="9">
      <c r="A6" s="20">
        <v>5</v>
      </c>
      <c r="B6" s="21" t="s">
        <v>39</v>
      </c>
      <c r="C6" s="22" t="b">
        <f>B6='附件2'!A10</f>
        <v>1</v>
      </c>
      <c r="D6" s="21" t="s">
        <v>40</v>
      </c>
      <c r="E6" s="22" t="b">
        <f>D6='附件2'!D10</f>
        <v>1</v>
      </c>
      <c r="F6" s="21" t="str">
        <f>VLOOKUP(B6,'[1]销售台账'!$C$2:$I$1310,7,0)</f>
        <v>范丽娟</v>
      </c>
      <c r="G6" s="20">
        <f>VLOOKUP(B6,'[1]销售台账'!$C$2:$K$1310,9,0)</f>
        <v>99.6</v>
      </c>
      <c r="H6" s="23" t="b">
        <f>G6='附件2'!H10</f>
        <v>1</v>
      </c>
      <c r="I6" s="20">
        <f>VLOOKUP(B6,'[1]销售台账'!$C$2:$J$1310,8,0)</f>
        <v>0</v>
      </c>
      <c r="J6" s="20" t="str">
        <f>VLOOKUP(B6,'[1]销售台账'!$C$2:$O$1310,13,0)</f>
        <v>莫应赞</v>
      </c>
      <c r="K6" s="30">
        <f t="shared" si="0"/>
        <v>859237</v>
      </c>
      <c r="L6" s="20">
        <f>VLOOKUP(B6,'[1]销售台账'!$C$2:$AD$1310,28,0)</f>
        <v>859237</v>
      </c>
      <c r="M6" s="31">
        <f t="shared" si="1"/>
        <v>0</v>
      </c>
      <c r="N6" s="20" t="str">
        <f>VLOOKUP(B6,'[1]销售台账'!$C$2:$S$1310,17,0)</f>
        <v>中介-兆丰</v>
      </c>
      <c r="O6" s="32">
        <f>VLOOKUP(B6,'[1]销售台账'!$C$2:$T$1310,18,0)</f>
        <v>0</v>
      </c>
      <c r="P6" s="31">
        <f>VLOOKUP(B6,'[2]5号楼'!$A$1:$H$118,8,0)</f>
        <v>626453.1958762887</v>
      </c>
      <c r="R6" s="39">
        <v>1.2</v>
      </c>
      <c r="S6" s="31">
        <v>732693.796346536</v>
      </c>
      <c r="T6" s="31">
        <f t="shared" si="2"/>
        <v>879232.5556158432</v>
      </c>
      <c r="U6" s="31">
        <f>T6*$U$1</f>
        <v>747347.6722734667</v>
      </c>
      <c r="V6" s="40">
        <f t="shared" si="3"/>
        <v>111889.32772653329</v>
      </c>
      <c r="W6" s="41" t="b">
        <f t="shared" si="4"/>
        <v>1</v>
      </c>
      <c r="X6" s="41" t="b">
        <f t="shared" si="5"/>
        <v>1</v>
      </c>
      <c r="Y6" s="40">
        <f t="shared" si="6"/>
        <v>19995.555615843157</v>
      </c>
      <c r="Z6" s="41"/>
      <c r="AA6" s="6">
        <f t="shared" si="7"/>
        <v>-146538.75926930713</v>
      </c>
    </row>
    <row r="7" spans="1:27" s="2" customFormat="1" ht="9">
      <c r="A7" s="20">
        <v>6</v>
      </c>
      <c r="B7" s="21" t="s">
        <v>41</v>
      </c>
      <c r="C7" s="22" t="b">
        <f>B7='附件2'!A11</f>
        <v>1</v>
      </c>
      <c r="D7" s="21" t="s">
        <v>42</v>
      </c>
      <c r="E7" s="22" t="b">
        <f>D7='附件2'!D11</f>
        <v>1</v>
      </c>
      <c r="F7" s="21">
        <f>VLOOKUP(B7,'[1]销售台账'!$C$2:$I$1310,7,0)</f>
        <v>0</v>
      </c>
      <c r="G7" s="20">
        <f>VLOOKUP(B7,'[1]销售台账'!$C$2:$K$1310,9,0)</f>
        <v>84.59</v>
      </c>
      <c r="H7" s="23" t="b">
        <f>G7='附件2'!H11</f>
        <v>1</v>
      </c>
      <c r="I7" s="20">
        <f>VLOOKUP(B7,'[1]销售台账'!$C$2:$J$1310,8,0)</f>
        <v>0</v>
      </c>
      <c r="J7" s="20">
        <f>VLOOKUP(B7,'[1]销售台账'!$C$2:$O$1310,13,0)</f>
        <v>0</v>
      </c>
      <c r="K7" s="30">
        <f t="shared" si="0"/>
        <v>510243.3917525774</v>
      </c>
      <c r="L7" s="20">
        <f>VLOOKUP(B7,'[1]销售台账'!$C$2:$AD$1310,28,0)</f>
        <v>0</v>
      </c>
      <c r="M7" s="31">
        <f t="shared" si="1"/>
        <v>510243.3917525774</v>
      </c>
      <c r="N7" s="20">
        <f>VLOOKUP(B7,'[1]销售台账'!$C$2:$S$1310,17,0)</f>
        <v>0</v>
      </c>
      <c r="O7" s="32">
        <f>VLOOKUP(B7,'[1]销售台账'!$C$2:$T$1310,18,0)</f>
        <v>0</v>
      </c>
      <c r="P7" s="31">
        <f>VLOOKUP(B7,'[2]5号楼'!$A$1:$H$118,8,0)</f>
        <v>510243.3917525774</v>
      </c>
      <c r="R7" s="39">
        <v>1</v>
      </c>
      <c r="S7" s="31">
        <v>596775.89678664</v>
      </c>
      <c r="T7" s="31">
        <f t="shared" si="2"/>
        <v>596775.89678664</v>
      </c>
      <c r="U7" s="31">
        <f>T7*$U$1</f>
        <v>507259.512268644</v>
      </c>
      <c r="V7" s="40">
        <f t="shared" si="3"/>
        <v>2983.879483933386</v>
      </c>
      <c r="W7" s="41" t="b">
        <f t="shared" si="4"/>
        <v>1</v>
      </c>
      <c r="X7" s="41" t="b">
        <f t="shared" si="5"/>
        <v>1</v>
      </c>
      <c r="Y7" s="40">
        <f t="shared" si="6"/>
        <v>86532.50503406266</v>
      </c>
      <c r="Z7" s="41"/>
      <c r="AA7" s="6">
        <f t="shared" si="7"/>
        <v>0</v>
      </c>
    </row>
    <row r="8" spans="1:27" s="2" customFormat="1" ht="9">
      <c r="A8" s="20">
        <v>7</v>
      </c>
      <c r="B8" s="21" t="s">
        <v>43</v>
      </c>
      <c r="C8" s="22" t="b">
        <f>B8='附件2'!A12</f>
        <v>1</v>
      </c>
      <c r="D8" s="21" t="s">
        <v>44</v>
      </c>
      <c r="E8" s="22" t="b">
        <f>D8='附件2'!D12</f>
        <v>1</v>
      </c>
      <c r="F8" s="21">
        <f>VLOOKUP(B8,'[1]销售台账'!$C$2:$I$1310,7,0)</f>
        <v>0</v>
      </c>
      <c r="G8" s="20">
        <f>VLOOKUP(B8,'[1]销售台账'!$C$2:$K$1310,9,0)</f>
        <v>84.59</v>
      </c>
      <c r="H8" s="23" t="b">
        <f>G8='附件2'!H12</f>
        <v>1</v>
      </c>
      <c r="I8" s="20">
        <f>VLOOKUP(B8,'[1]销售台账'!$C$2:$J$1310,8,0)</f>
        <v>0</v>
      </c>
      <c r="J8" s="20">
        <f>VLOOKUP(B8,'[1]销售台账'!$C$2:$O$1310,13,0)</f>
        <v>0</v>
      </c>
      <c r="K8" s="30">
        <f t="shared" si="0"/>
        <v>514603.70103092794</v>
      </c>
      <c r="L8" s="20">
        <f>VLOOKUP(B8,'[1]销售台账'!$C$2:$AD$1310,28,0)</f>
        <v>0</v>
      </c>
      <c r="M8" s="31">
        <f t="shared" si="1"/>
        <v>514603.70103092794</v>
      </c>
      <c r="N8" s="20">
        <f>VLOOKUP(B8,'[1]销售台账'!$C$2:$S$1310,17,0)</f>
        <v>0</v>
      </c>
      <c r="O8" s="32">
        <f>VLOOKUP(B8,'[1]销售台账'!$C$2:$T$1310,18,0)</f>
        <v>0</v>
      </c>
      <c r="P8" s="31">
        <f>VLOOKUP(B8,'[2]5号楼'!$A$1:$H$118,8,0)</f>
        <v>514603.70103092794</v>
      </c>
      <c r="R8" s="39">
        <v>1</v>
      </c>
      <c r="S8" s="31">
        <v>601875.673720384</v>
      </c>
      <c r="T8" s="31">
        <f t="shared" si="2"/>
        <v>601875.673720384</v>
      </c>
      <c r="U8" s="31">
        <f>T8*$U$1</f>
        <v>511594.3226623264</v>
      </c>
      <c r="V8" s="40">
        <f t="shared" si="3"/>
        <v>3009.378368601552</v>
      </c>
      <c r="W8" s="41" t="b">
        <f t="shared" si="4"/>
        <v>1</v>
      </c>
      <c r="X8" s="41" t="b">
        <f t="shared" si="5"/>
        <v>1</v>
      </c>
      <c r="Y8" s="40">
        <f t="shared" si="6"/>
        <v>87271.97268945607</v>
      </c>
      <c r="Z8" s="41"/>
      <c r="AA8" s="6">
        <f t="shared" si="7"/>
        <v>0</v>
      </c>
    </row>
    <row r="9" spans="1:27" s="2" customFormat="1" ht="9">
      <c r="A9" s="20">
        <v>8</v>
      </c>
      <c r="B9" s="21" t="s">
        <v>45</v>
      </c>
      <c r="C9" s="22" t="b">
        <f>B9='附件2'!A13</f>
        <v>1</v>
      </c>
      <c r="D9" s="21" t="s">
        <v>46</v>
      </c>
      <c r="E9" s="22" t="b">
        <f>D9='附件2'!D13</f>
        <v>1</v>
      </c>
      <c r="F9" s="21">
        <f>VLOOKUP(B9,'[1]销售台账'!$C$2:$I$1310,7,0)</f>
        <v>0</v>
      </c>
      <c r="G9" s="20">
        <f>VLOOKUP(B9,'[1]销售台账'!$C$2:$K$1310,9,0)</f>
        <v>84.59</v>
      </c>
      <c r="H9" s="23" t="b">
        <f>G9='附件2'!H13</f>
        <v>1</v>
      </c>
      <c r="I9" s="20">
        <f>VLOOKUP(B9,'[1]销售台账'!$C$2:$J$1310,8,0)</f>
        <v>0</v>
      </c>
      <c r="J9" s="20">
        <f>VLOOKUP(B9,'[1]销售台账'!$C$2:$O$1310,13,0)</f>
        <v>0</v>
      </c>
      <c r="K9" s="30">
        <f t="shared" si="0"/>
        <v>514603.70103092794</v>
      </c>
      <c r="L9" s="20">
        <f>VLOOKUP(B9,'[1]销售台账'!$C$2:$AD$1310,28,0)</f>
        <v>0</v>
      </c>
      <c r="M9" s="31">
        <f t="shared" si="1"/>
        <v>514603.70103092794</v>
      </c>
      <c r="N9" s="20">
        <f>VLOOKUP(B9,'[1]销售台账'!$C$2:$S$1310,17,0)</f>
        <v>0</v>
      </c>
      <c r="O9" s="32">
        <f>VLOOKUP(B9,'[1]销售台账'!$C$2:$T$1310,18,0)</f>
        <v>0</v>
      </c>
      <c r="P9" s="31">
        <f>VLOOKUP(B9,'[2]5号楼'!$A$1:$H$118,8,0)</f>
        <v>514603.70103092794</v>
      </c>
      <c r="R9" s="39">
        <v>1</v>
      </c>
      <c r="S9" s="31">
        <v>601875.673720384</v>
      </c>
      <c r="T9" s="31">
        <f t="shared" si="2"/>
        <v>601875.673720384</v>
      </c>
      <c r="U9" s="31">
        <f>T9*$U$1</f>
        <v>511594.3226623264</v>
      </c>
      <c r="V9" s="40">
        <f t="shared" si="3"/>
        <v>3009.378368601552</v>
      </c>
      <c r="W9" s="41" t="b">
        <f t="shared" si="4"/>
        <v>1</v>
      </c>
      <c r="X9" s="41" t="b">
        <f t="shared" si="5"/>
        <v>1</v>
      </c>
      <c r="Y9" s="40">
        <f t="shared" si="6"/>
        <v>87271.97268945607</v>
      </c>
      <c r="Z9" s="41"/>
      <c r="AA9" s="6">
        <f t="shared" si="7"/>
        <v>0</v>
      </c>
    </row>
    <row r="10" spans="1:27" s="2" customFormat="1" ht="9">
      <c r="A10" s="20">
        <v>9</v>
      </c>
      <c r="B10" s="21" t="s">
        <v>47</v>
      </c>
      <c r="C10" s="22" t="b">
        <f>B10='附件2'!A14</f>
        <v>1</v>
      </c>
      <c r="D10" s="21" t="s">
        <v>48</v>
      </c>
      <c r="E10" s="22" t="b">
        <f>D10='附件2'!D14</f>
        <v>1</v>
      </c>
      <c r="F10" s="21">
        <f>VLOOKUP(B10,'[1]销售台账'!$C$2:$I$1310,7,0)</f>
        <v>0</v>
      </c>
      <c r="G10" s="20">
        <f>VLOOKUP(B10,'[1]销售台账'!$C$2:$K$1310,9,0)</f>
        <v>84.59</v>
      </c>
      <c r="H10" s="23" t="b">
        <f>G10='附件2'!H14</f>
        <v>1</v>
      </c>
      <c r="I10" s="20">
        <f>VLOOKUP(B10,'[1]销售台账'!$C$2:$J$1310,8,0)</f>
        <v>0</v>
      </c>
      <c r="J10" s="20">
        <f>VLOOKUP(B10,'[1]销售台账'!$C$2:$O$1310,13,0)</f>
        <v>0</v>
      </c>
      <c r="K10" s="30">
        <f t="shared" si="0"/>
        <v>510243.3917525774</v>
      </c>
      <c r="L10" s="20">
        <f>VLOOKUP(B10,'[1]销售台账'!$C$2:$AD$1310,28,0)</f>
        <v>0</v>
      </c>
      <c r="M10" s="31">
        <f t="shared" si="1"/>
        <v>510243.3917525774</v>
      </c>
      <c r="N10" s="20">
        <f>VLOOKUP(B10,'[1]销售台账'!$C$2:$S$1310,17,0)</f>
        <v>0</v>
      </c>
      <c r="O10" s="32">
        <f>VLOOKUP(B10,'[1]销售台账'!$C$2:$T$1310,18,0)</f>
        <v>0</v>
      </c>
      <c r="P10" s="31">
        <f>VLOOKUP(B10,'[2]5号楼'!$A$1:$H$118,8,0)</f>
        <v>510243.3917525774</v>
      </c>
      <c r="R10" s="39">
        <v>1</v>
      </c>
      <c r="S10" s="31">
        <v>596775.89678664</v>
      </c>
      <c r="T10" s="31">
        <f t="shared" si="2"/>
        <v>596775.89678664</v>
      </c>
      <c r="U10" s="31">
        <f>T10*$U$1</f>
        <v>507259.512268644</v>
      </c>
      <c r="V10" s="40">
        <f t="shared" si="3"/>
        <v>2983.879483933386</v>
      </c>
      <c r="W10" s="41" t="b">
        <f t="shared" si="4"/>
        <v>1</v>
      </c>
      <c r="X10" s="41" t="b">
        <f t="shared" si="5"/>
        <v>1</v>
      </c>
      <c r="Y10" s="40">
        <f t="shared" si="6"/>
        <v>86532.50503406266</v>
      </c>
      <c r="Z10" s="41"/>
      <c r="AA10" s="6">
        <f t="shared" si="7"/>
        <v>0</v>
      </c>
    </row>
    <row r="11" spans="1:27" s="2" customFormat="1" ht="9">
      <c r="A11" s="20">
        <v>10</v>
      </c>
      <c r="B11" s="21" t="s">
        <v>49</v>
      </c>
      <c r="C11" s="22" t="b">
        <f>B11='附件2'!A15</f>
        <v>1</v>
      </c>
      <c r="D11" s="21" t="s">
        <v>50</v>
      </c>
      <c r="E11" s="22" t="b">
        <f>D11='附件2'!D15</f>
        <v>1</v>
      </c>
      <c r="F11" s="21" t="str">
        <f>VLOOKUP(B11,'[1]销售台账'!$C$2:$I$1310,7,0)</f>
        <v>范丽娟</v>
      </c>
      <c r="G11" s="20">
        <f>VLOOKUP(B11,'[1]销售台账'!$C$2:$K$1310,9,0)</f>
        <v>99.6</v>
      </c>
      <c r="H11" s="23" t="b">
        <f>G11='附件2'!H15</f>
        <v>1</v>
      </c>
      <c r="I11" s="20">
        <f>VLOOKUP(B11,'[1]销售台账'!$C$2:$J$1310,8,0)</f>
        <v>0</v>
      </c>
      <c r="J11" s="20" t="str">
        <f>VLOOKUP(B11,'[1]销售台账'!$C$2:$O$1310,13,0)</f>
        <v>孙夏日</v>
      </c>
      <c r="K11" s="30">
        <f t="shared" si="0"/>
        <v>859237</v>
      </c>
      <c r="L11" s="20">
        <f>VLOOKUP(B11,'[1]销售台账'!$C$2:$AD$1310,28,0)</f>
        <v>859237</v>
      </c>
      <c r="M11" s="31">
        <f t="shared" si="1"/>
        <v>0</v>
      </c>
      <c r="N11" s="20" t="str">
        <f>VLOOKUP(B11,'[1]销售台账'!$C$2:$S$1310,17,0)</f>
        <v>中介-兆丰</v>
      </c>
      <c r="O11" s="32">
        <f>VLOOKUP(B11,'[1]销售台账'!$C$2:$T$1310,18,0)</f>
        <v>0</v>
      </c>
      <c r="P11" s="31">
        <f>VLOOKUP(B11,'[2]5号楼'!$A$1:$H$118,8,0)</f>
        <v>631587.2164948453</v>
      </c>
      <c r="R11" s="39">
        <v>1.2</v>
      </c>
      <c r="S11" s="31">
        <v>738698.498824381</v>
      </c>
      <c r="T11" s="31">
        <f t="shared" si="2"/>
        <v>886438.1985892572</v>
      </c>
      <c r="U11" s="31">
        <f>T11*$U$1</f>
        <v>753472.4688008686</v>
      </c>
      <c r="V11" s="40">
        <f t="shared" si="3"/>
        <v>105764.5311991314</v>
      </c>
      <c r="W11" s="41" t="b">
        <f t="shared" si="4"/>
        <v>1</v>
      </c>
      <c r="X11" s="41" t="b">
        <f t="shared" si="5"/>
        <v>1</v>
      </c>
      <c r="Y11" s="40">
        <f t="shared" si="6"/>
        <v>27201.198589257197</v>
      </c>
      <c r="Z11" s="41"/>
      <c r="AA11" s="6">
        <f t="shared" si="7"/>
        <v>-147739.69976487616</v>
      </c>
    </row>
    <row r="12" spans="1:27" s="2" customFormat="1" ht="9">
      <c r="A12" s="20">
        <v>11</v>
      </c>
      <c r="B12" s="21" t="s">
        <v>51</v>
      </c>
      <c r="C12" s="22" t="b">
        <f>B12='附件2'!A16</f>
        <v>1</v>
      </c>
      <c r="D12" s="21" t="s">
        <v>52</v>
      </c>
      <c r="E12" s="22" t="b">
        <f>D12='附件2'!D16</f>
        <v>1</v>
      </c>
      <c r="F12" s="21" t="str">
        <f>VLOOKUP(B12,'[1]销售台账'!$C$2:$I$1310,7,0)</f>
        <v>范丽娟</v>
      </c>
      <c r="G12" s="20">
        <f>VLOOKUP(B12,'[1]销售台账'!$C$2:$K$1310,9,0)</f>
        <v>99.6</v>
      </c>
      <c r="H12" s="23" t="b">
        <f>G12='附件2'!H16</f>
        <v>1</v>
      </c>
      <c r="I12" s="20" t="str">
        <f>VLOOKUP(B12,'[1]销售台账'!$C$2:$J$1310,8,0)</f>
        <v>已认购</v>
      </c>
      <c r="J12" s="20" t="str">
        <f>VLOOKUP(B12,'[1]销售台账'!$C$2:$O$1310,13,0)</f>
        <v>何活敏</v>
      </c>
      <c r="K12" s="30">
        <f t="shared" si="0"/>
        <v>793927</v>
      </c>
      <c r="L12" s="20">
        <f>VLOOKUP(B12,'[1]销售台账'!$C$2:$AD$1310,28,0)</f>
        <v>793927</v>
      </c>
      <c r="M12" s="31">
        <f t="shared" si="1"/>
        <v>0</v>
      </c>
      <c r="N12" s="20" t="str">
        <f>VLOOKUP(B12,'[1]销售台账'!$C$2:$S$1310,17,0)</f>
        <v>中介-喜佳</v>
      </c>
      <c r="O12" s="32">
        <f>VLOOKUP(B12,'[1]销售台账'!$C$2:$T$1310,18,0)</f>
        <v>45178</v>
      </c>
      <c r="P12" s="31">
        <f>VLOOKUP(B12,'[2]5号楼'!$A$1:$H$118,8,0)</f>
        <v>682927.4226804124</v>
      </c>
      <c r="R12" s="39">
        <v>1</v>
      </c>
      <c r="S12" s="31">
        <v>798745.523602822</v>
      </c>
      <c r="T12" s="31">
        <f t="shared" si="2"/>
        <v>798745.523602822</v>
      </c>
      <c r="U12" s="31">
        <f>T12*$U$1</f>
        <v>678933.6950623987</v>
      </c>
      <c r="V12" s="40">
        <f t="shared" si="3"/>
        <v>114993.30493760132</v>
      </c>
      <c r="W12" s="41" t="b">
        <f t="shared" si="4"/>
        <v>1</v>
      </c>
      <c r="X12" s="41" t="b">
        <f t="shared" si="5"/>
        <v>1</v>
      </c>
      <c r="Y12" s="40">
        <f t="shared" si="6"/>
        <v>4818.523602821981</v>
      </c>
      <c r="Z12" s="41"/>
      <c r="AA12" s="6">
        <f t="shared" si="7"/>
        <v>0</v>
      </c>
    </row>
    <row r="13" spans="1:27" s="2" customFormat="1" ht="9">
      <c r="A13" s="20">
        <v>12</v>
      </c>
      <c r="B13" s="21" t="s">
        <v>53</v>
      </c>
      <c r="C13" s="22" t="b">
        <f>B13='附件2'!A17</f>
        <v>1</v>
      </c>
      <c r="D13" s="21" t="s">
        <v>54</v>
      </c>
      <c r="E13" s="22" t="b">
        <f>D13='附件2'!D17</f>
        <v>1</v>
      </c>
      <c r="F13" s="21">
        <f>VLOOKUP(B13,'[1]销售台账'!$C$2:$I$1310,7,0)</f>
        <v>0</v>
      </c>
      <c r="G13" s="20">
        <f>VLOOKUP(B13,'[1]销售台账'!$C$2:$K$1310,9,0)</f>
        <v>84.59</v>
      </c>
      <c r="H13" s="23" t="b">
        <f>G13='附件2'!H17</f>
        <v>1</v>
      </c>
      <c r="I13" s="20">
        <f>VLOOKUP(B13,'[1]销售台账'!$C$2:$J$1310,8,0)</f>
        <v>0</v>
      </c>
      <c r="J13" s="20">
        <f>VLOOKUP(B13,'[1]销售台账'!$C$2:$O$1310,13,0)</f>
        <v>0</v>
      </c>
      <c r="K13" s="30">
        <f t="shared" si="0"/>
        <v>558206.793814433</v>
      </c>
      <c r="L13" s="20">
        <f>VLOOKUP(B13,'[1]销售台账'!$C$2:$AD$1310,28,0)</f>
        <v>0</v>
      </c>
      <c r="M13" s="31">
        <f t="shared" si="1"/>
        <v>558206.793814433</v>
      </c>
      <c r="N13" s="20">
        <f>VLOOKUP(B13,'[1]销售台账'!$C$2:$S$1310,17,0)</f>
        <v>0</v>
      </c>
      <c r="O13" s="32">
        <f>VLOOKUP(B13,'[1]销售台账'!$C$2:$T$1310,18,0)</f>
        <v>0</v>
      </c>
      <c r="P13" s="31">
        <f>VLOOKUP(B13,'[2]5号楼'!$A$1:$H$118,8,0)</f>
        <v>558206.793814433</v>
      </c>
      <c r="R13" s="39">
        <v>1</v>
      </c>
      <c r="S13" s="31">
        <v>652873.443057816</v>
      </c>
      <c r="T13" s="31">
        <f t="shared" si="2"/>
        <v>652873.443057816</v>
      </c>
      <c r="U13" s="31">
        <f>T13*$U$1</f>
        <v>554942.4265991435</v>
      </c>
      <c r="V13" s="40">
        <f t="shared" si="3"/>
        <v>3264.3672152895015</v>
      </c>
      <c r="W13" s="41" t="b">
        <f t="shared" si="4"/>
        <v>1</v>
      </c>
      <c r="X13" s="41" t="b">
        <f t="shared" si="5"/>
        <v>1</v>
      </c>
      <c r="Y13" s="40">
        <f t="shared" si="6"/>
        <v>94666.64924338297</v>
      </c>
      <c r="Z13" s="41"/>
      <c r="AA13" s="6">
        <f t="shared" si="7"/>
        <v>0</v>
      </c>
    </row>
    <row r="14" spans="1:27" s="2" customFormat="1" ht="9">
      <c r="A14" s="20">
        <v>13</v>
      </c>
      <c r="B14" s="21" t="s">
        <v>55</v>
      </c>
      <c r="C14" s="22" t="b">
        <f>B14='附件2'!A18</f>
        <v>1</v>
      </c>
      <c r="D14" s="21" t="s">
        <v>56</v>
      </c>
      <c r="E14" s="22" t="b">
        <f>D14='附件2'!D18</f>
        <v>1</v>
      </c>
      <c r="F14" s="21">
        <f>VLOOKUP(B14,'[1]销售台账'!$C$2:$I$1310,7,0)</f>
        <v>0</v>
      </c>
      <c r="G14" s="20">
        <f>VLOOKUP(B14,'[1]销售台账'!$C$2:$K$1310,9,0)</f>
        <v>84.59</v>
      </c>
      <c r="H14" s="23" t="b">
        <f>G14='附件2'!H18</f>
        <v>1</v>
      </c>
      <c r="I14" s="20">
        <f>VLOOKUP(B14,'[1]销售台账'!$C$2:$J$1310,8,0)</f>
        <v>0</v>
      </c>
      <c r="J14" s="20">
        <f>VLOOKUP(B14,'[1]销售台账'!$C$2:$O$1310,13,0)</f>
        <v>0</v>
      </c>
      <c r="K14" s="30">
        <f t="shared" si="0"/>
        <v>562567.1030927836</v>
      </c>
      <c r="L14" s="20">
        <f>VLOOKUP(B14,'[1]销售台账'!$C$2:$AD$1310,28,0)</f>
        <v>0</v>
      </c>
      <c r="M14" s="31">
        <f t="shared" si="1"/>
        <v>562567.1030927836</v>
      </c>
      <c r="N14" s="20">
        <f>VLOOKUP(B14,'[1]销售台账'!$C$2:$S$1310,17,0)</f>
        <v>0</v>
      </c>
      <c r="O14" s="32">
        <f>VLOOKUP(B14,'[1]销售台账'!$C$2:$T$1310,18,0)</f>
        <v>0</v>
      </c>
      <c r="P14" s="31">
        <f>VLOOKUP(B14,'[2]5号楼'!$A$1:$H$118,8,0)</f>
        <v>562567.1030927836</v>
      </c>
      <c r="R14" s="39">
        <v>1</v>
      </c>
      <c r="S14" s="31">
        <v>657973.21999156</v>
      </c>
      <c r="T14" s="31">
        <f t="shared" si="2"/>
        <v>657973.21999156</v>
      </c>
      <c r="U14" s="31">
        <f>T14*$U$1</f>
        <v>559277.236992826</v>
      </c>
      <c r="V14" s="40">
        <f t="shared" si="3"/>
        <v>3289.8660999576095</v>
      </c>
      <c r="W14" s="41" t="b">
        <f t="shared" si="4"/>
        <v>1</v>
      </c>
      <c r="X14" s="41" t="b">
        <f t="shared" si="5"/>
        <v>1</v>
      </c>
      <c r="Y14" s="40">
        <f t="shared" si="6"/>
        <v>95406.11689877638</v>
      </c>
      <c r="Z14" s="41"/>
      <c r="AA14" s="6">
        <f t="shared" si="7"/>
        <v>0</v>
      </c>
    </row>
    <row r="15" spans="1:27" s="2" customFormat="1" ht="9">
      <c r="A15" s="20">
        <v>14</v>
      </c>
      <c r="B15" s="21" t="s">
        <v>57</v>
      </c>
      <c r="C15" s="22" t="b">
        <f>B15='附件2'!A19</f>
        <v>1</v>
      </c>
      <c r="D15" s="21" t="s">
        <v>58</v>
      </c>
      <c r="E15" s="22" t="b">
        <f>D15='附件2'!D19</f>
        <v>1</v>
      </c>
      <c r="F15" s="21">
        <f>VLOOKUP(B15,'[1]销售台账'!$C$2:$I$1310,7,0)</f>
        <v>0</v>
      </c>
      <c r="G15" s="20">
        <f>VLOOKUP(B15,'[1]销售台账'!$C$2:$K$1310,9,0)</f>
        <v>84.59</v>
      </c>
      <c r="H15" s="23" t="b">
        <f>G15='附件2'!H19</f>
        <v>1</v>
      </c>
      <c r="I15" s="20">
        <f>VLOOKUP(B15,'[1]销售台账'!$C$2:$J$1310,8,0)</f>
        <v>0</v>
      </c>
      <c r="J15" s="29">
        <f>VLOOKUP(B15,'[1]销售台账'!$C$2:$O$1310,13,0)</f>
        <v>0</v>
      </c>
      <c r="K15" s="30">
        <f t="shared" si="0"/>
        <v>562567.1030927836</v>
      </c>
      <c r="L15" s="20">
        <f>VLOOKUP(B15,'[1]销售台账'!$C$2:$AD$1310,28,0)</f>
        <v>0</v>
      </c>
      <c r="M15" s="31">
        <f t="shared" si="1"/>
        <v>562567.1030927836</v>
      </c>
      <c r="N15" s="29">
        <f>VLOOKUP(B15,'[1]销售台账'!$C$2:$S$1310,17,0)</f>
        <v>0</v>
      </c>
      <c r="O15" s="32">
        <f>VLOOKUP(B15,'[1]销售台账'!$C$2:$T$1310,18,0)</f>
        <v>0</v>
      </c>
      <c r="P15" s="31">
        <f>VLOOKUP(B15,'[2]5号楼'!$A$1:$H$118,8,0)</f>
        <v>562567.1030927836</v>
      </c>
      <c r="R15" s="39">
        <v>1</v>
      </c>
      <c r="S15" s="31">
        <v>657973.21999156</v>
      </c>
      <c r="T15" s="31">
        <f t="shared" si="2"/>
        <v>657973.21999156</v>
      </c>
      <c r="U15" s="31">
        <f>T15*$U$1</f>
        <v>559277.236992826</v>
      </c>
      <c r="V15" s="40">
        <f t="shared" si="3"/>
        <v>3289.8660999576095</v>
      </c>
      <c r="W15" s="41" t="b">
        <f t="shared" si="4"/>
        <v>1</v>
      </c>
      <c r="X15" s="41" t="b">
        <f t="shared" si="5"/>
        <v>1</v>
      </c>
      <c r="Y15" s="40">
        <f t="shared" si="6"/>
        <v>95406.11689877638</v>
      </c>
      <c r="Z15" s="41"/>
      <c r="AA15" s="6">
        <f t="shared" si="7"/>
        <v>0</v>
      </c>
    </row>
    <row r="16" spans="1:27" s="2" customFormat="1" ht="9">
      <c r="A16" s="20">
        <v>15</v>
      </c>
      <c r="B16" s="21" t="s">
        <v>59</v>
      </c>
      <c r="C16" s="22" t="b">
        <f>B16='附件2'!A20</f>
        <v>1</v>
      </c>
      <c r="D16" s="21" t="s">
        <v>60</v>
      </c>
      <c r="E16" s="22" t="b">
        <f>D16='附件2'!D20</f>
        <v>1</v>
      </c>
      <c r="F16" s="21">
        <f>VLOOKUP(B16,'[1]销售台账'!$C$2:$I$1310,7,0)</f>
        <v>0</v>
      </c>
      <c r="G16" s="20">
        <f>VLOOKUP(B16,'[1]销售台账'!$C$2:$K$1310,9,0)</f>
        <v>84.59</v>
      </c>
      <c r="H16" s="23" t="b">
        <f>G16='附件2'!H20</f>
        <v>1</v>
      </c>
      <c r="I16" s="20">
        <f>VLOOKUP(B16,'[1]销售台账'!$C$2:$J$1310,8,0)</f>
        <v>0</v>
      </c>
      <c r="J16" s="20">
        <f>VLOOKUP(B16,'[1]销售台账'!$C$2:$O$1310,13,0)</f>
        <v>0</v>
      </c>
      <c r="K16" s="30">
        <f t="shared" si="0"/>
        <v>558206.793814433</v>
      </c>
      <c r="L16" s="20">
        <f>VLOOKUP(B16,'[1]销售台账'!$C$2:$AD$1310,28,0)</f>
        <v>0</v>
      </c>
      <c r="M16" s="31">
        <f t="shared" si="1"/>
        <v>558206.793814433</v>
      </c>
      <c r="N16" s="20">
        <f>VLOOKUP(B16,'[1]销售台账'!$C$2:$S$1310,17,0)</f>
        <v>0</v>
      </c>
      <c r="O16" s="32">
        <f>VLOOKUP(B16,'[1]销售台账'!$C$2:$T$1310,18,0)</f>
        <v>0</v>
      </c>
      <c r="P16" s="31">
        <f>VLOOKUP(B16,'[2]5号楼'!$A$1:$H$118,8,0)</f>
        <v>558206.793814433</v>
      </c>
      <c r="R16" s="39">
        <v>1</v>
      </c>
      <c r="S16" s="31">
        <v>652873.443057816</v>
      </c>
      <c r="T16" s="31">
        <f t="shared" si="2"/>
        <v>652873.443057816</v>
      </c>
      <c r="U16" s="31">
        <f>T16*$U$1</f>
        <v>554942.4265991435</v>
      </c>
      <c r="V16" s="40">
        <f t="shared" si="3"/>
        <v>3264.3672152895015</v>
      </c>
      <c r="W16" s="41" t="b">
        <f t="shared" si="4"/>
        <v>1</v>
      </c>
      <c r="X16" s="41" t="b">
        <f t="shared" si="5"/>
        <v>1</v>
      </c>
      <c r="Y16" s="40">
        <f t="shared" si="6"/>
        <v>94666.64924338297</v>
      </c>
      <c r="Z16" s="41"/>
      <c r="AA16" s="6">
        <f t="shared" si="7"/>
        <v>0</v>
      </c>
    </row>
    <row r="17" spans="1:27" s="2" customFormat="1" ht="9">
      <c r="A17" s="20">
        <v>16</v>
      </c>
      <c r="B17" s="21" t="s">
        <v>61</v>
      </c>
      <c r="C17" s="22" t="b">
        <f>B17='附件2'!A21</f>
        <v>1</v>
      </c>
      <c r="D17" s="21" t="s">
        <v>62</v>
      </c>
      <c r="E17" s="22" t="b">
        <f>D17='附件2'!D21</f>
        <v>1</v>
      </c>
      <c r="F17" s="21">
        <f>VLOOKUP(B17,'[1]销售台账'!$C$2:$I$1310,7,0)</f>
        <v>0</v>
      </c>
      <c r="G17" s="20">
        <f>VLOOKUP(B17,'[1]销售台账'!$C$2:$K$1310,9,0)</f>
        <v>99.6</v>
      </c>
      <c r="H17" s="23" t="b">
        <f>G17='附件2'!H21</f>
        <v>1</v>
      </c>
      <c r="I17" s="20">
        <f>VLOOKUP(B17,'[1]销售台账'!$C$2:$J$1310,8,0)</f>
        <v>0</v>
      </c>
      <c r="J17" s="20">
        <f>VLOOKUP(B17,'[1]销售台账'!$C$2:$O$1310,13,0)</f>
        <v>0</v>
      </c>
      <c r="K17" s="30">
        <f t="shared" si="0"/>
        <v>688061.4432989692</v>
      </c>
      <c r="L17" s="20">
        <f>VLOOKUP(B17,'[1]销售台账'!$C$2:$AD$1310,28,0)</f>
        <v>0</v>
      </c>
      <c r="M17" s="31">
        <f t="shared" si="1"/>
        <v>688061.4432989692</v>
      </c>
      <c r="N17" s="20">
        <f>VLOOKUP(B17,'[1]销售台账'!$C$2:$S$1310,17,0)</f>
        <v>0</v>
      </c>
      <c r="O17" s="32">
        <f>VLOOKUP(B17,'[1]销售台账'!$C$2:$T$1310,18,0)</f>
        <v>0</v>
      </c>
      <c r="P17" s="31">
        <f>VLOOKUP(B17,'[2]5号楼'!$A$1:$H$118,8,0)</f>
        <v>688061.4432989692</v>
      </c>
      <c r="R17" s="39">
        <v>1</v>
      </c>
      <c r="S17" s="31">
        <v>804750.226080666</v>
      </c>
      <c r="T17" s="31">
        <f t="shared" si="2"/>
        <v>804750.226080666</v>
      </c>
      <c r="U17" s="31">
        <f>T17*$U$1</f>
        <v>684037.692168566</v>
      </c>
      <c r="V17" s="40">
        <f t="shared" si="3"/>
        <v>4023.751130403136</v>
      </c>
      <c r="W17" s="41" t="b">
        <f t="shared" si="4"/>
        <v>1</v>
      </c>
      <c r="X17" s="41" t="b">
        <f t="shared" si="5"/>
        <v>1</v>
      </c>
      <c r="Y17" s="40">
        <f t="shared" si="6"/>
        <v>116688.78278169676</v>
      </c>
      <c r="Z17" s="41"/>
      <c r="AA17" s="6">
        <f t="shared" si="7"/>
        <v>0</v>
      </c>
    </row>
    <row r="18" spans="1:27" s="2" customFormat="1" ht="9">
      <c r="A18" s="20">
        <v>17</v>
      </c>
      <c r="B18" s="21" t="s">
        <v>63</v>
      </c>
      <c r="C18" s="22" t="b">
        <f>B18='附件2'!A22</f>
        <v>1</v>
      </c>
      <c r="D18" s="21" t="s">
        <v>64</v>
      </c>
      <c r="E18" s="22" t="b">
        <f>D18='附件2'!D22</f>
        <v>1</v>
      </c>
      <c r="F18" s="21">
        <f>VLOOKUP(B18,'[1]销售台账'!$C$2:$I$1310,7,0)</f>
        <v>0</v>
      </c>
      <c r="G18" s="20">
        <f>VLOOKUP(B18,'[1]销售台账'!$C$2:$K$1310,9,0)</f>
        <v>84.59</v>
      </c>
      <c r="H18" s="23" t="b">
        <f>G18='附件2'!H22</f>
        <v>1</v>
      </c>
      <c r="I18" s="20">
        <f>VLOOKUP(B18,'[1]销售台账'!$C$2:$J$1310,8,0)</f>
        <v>0</v>
      </c>
      <c r="J18" s="20">
        <f>VLOOKUP(B18,'[1]销售台账'!$C$2:$O$1310,13,0)</f>
        <v>0</v>
      </c>
      <c r="K18" s="30">
        <f aca="true" t="shared" si="8" ref="K18:K62">IF(L18,L18,P18)</f>
        <v>559950.9175257733</v>
      </c>
      <c r="L18" s="20">
        <f>VLOOKUP(B18,'[1]销售台账'!$C$2:$AD$1310,28,0)</f>
        <v>0</v>
      </c>
      <c r="M18" s="31">
        <f aca="true" t="shared" si="9" ref="M18:M62">K18-L18</f>
        <v>559950.9175257733</v>
      </c>
      <c r="N18" s="20">
        <f>VLOOKUP(B18,'[1]销售台账'!$C$2:$S$1310,17,0)</f>
        <v>0</v>
      </c>
      <c r="O18" s="32">
        <f>VLOOKUP(B18,'[1]销售台账'!$C$2:$T$1310,18,0)</f>
        <v>0</v>
      </c>
      <c r="P18" s="31">
        <f>VLOOKUP(B18,'[2]5号楼'!$A$1:$H$118,8,0)</f>
        <v>559950.9175257733</v>
      </c>
      <c r="R18" s="39">
        <v>1</v>
      </c>
      <c r="S18" s="31">
        <v>654913.353831314</v>
      </c>
      <c r="T18" s="31">
        <f aca="true" t="shared" si="10" ref="T18:T62">S18*R18</f>
        <v>654913.353831314</v>
      </c>
      <c r="U18" s="31">
        <f>T18*$U$1</f>
        <v>556676.3507566169</v>
      </c>
      <c r="V18" s="40">
        <f aca="true" t="shared" si="11" ref="V18:V62">K18-U18</f>
        <v>3274.566769156372</v>
      </c>
      <c r="W18" s="41" t="b">
        <f aca="true" t="shared" si="12" ref="W18:W62">K18&gt;U18</f>
        <v>1</v>
      </c>
      <c r="X18" s="41" t="b">
        <f aca="true" t="shared" si="13" ref="X18:X62">T18&gt;K18</f>
        <v>1</v>
      </c>
      <c r="Y18" s="40">
        <f aca="true" t="shared" si="14" ref="Y18:Y62">T18-K18</f>
        <v>94962.43630554073</v>
      </c>
      <c r="Z18" s="41"/>
      <c r="AA18" s="6">
        <f aca="true" t="shared" si="15" ref="AA18:AA62">S18-T18</f>
        <v>0</v>
      </c>
    </row>
    <row r="19" spans="1:27" s="2" customFormat="1" ht="9">
      <c r="A19" s="20">
        <v>18</v>
      </c>
      <c r="B19" s="21" t="s">
        <v>65</v>
      </c>
      <c r="C19" s="22" t="b">
        <f>B19='附件2'!A23</f>
        <v>1</v>
      </c>
      <c r="D19" s="21" t="s">
        <v>66</v>
      </c>
      <c r="E19" s="22" t="b">
        <f>D19='附件2'!D23</f>
        <v>1</v>
      </c>
      <c r="F19" s="21">
        <f>VLOOKUP(B19,'[1]销售台账'!$C$2:$I$1310,7,0)</f>
        <v>0</v>
      </c>
      <c r="G19" s="20">
        <f>VLOOKUP(B19,'[1]销售台账'!$C$2:$K$1310,9,0)</f>
        <v>84.59</v>
      </c>
      <c r="H19" s="23" t="b">
        <f>G19='附件2'!H23</f>
        <v>1</v>
      </c>
      <c r="I19" s="20">
        <f>VLOOKUP(B19,'[1]销售台账'!$C$2:$J$1310,8,0)</f>
        <v>0</v>
      </c>
      <c r="J19" s="20">
        <f>VLOOKUP(B19,'[1]销售台账'!$C$2:$O$1310,13,0)</f>
        <v>0</v>
      </c>
      <c r="K19" s="30">
        <f t="shared" si="8"/>
        <v>564311.2268041238</v>
      </c>
      <c r="L19" s="20">
        <f>VLOOKUP(B19,'[1]销售台账'!$C$2:$AD$1310,28,0)</f>
        <v>0</v>
      </c>
      <c r="M19" s="31">
        <f t="shared" si="9"/>
        <v>564311.2268041238</v>
      </c>
      <c r="N19" s="20">
        <f>VLOOKUP(B19,'[1]销售台账'!$C$2:$S$1310,17,0)</f>
        <v>0</v>
      </c>
      <c r="O19" s="32">
        <f>VLOOKUP(B19,'[1]销售台账'!$C$2:$T$1310,18,0)</f>
        <v>0</v>
      </c>
      <c r="P19" s="31">
        <f>VLOOKUP(B19,'[2]5号楼'!$A$1:$H$118,8,0)</f>
        <v>564311.2268041238</v>
      </c>
      <c r="R19" s="39">
        <v>1</v>
      </c>
      <c r="S19" s="31">
        <v>660013.130765057</v>
      </c>
      <c r="T19" s="31">
        <f t="shared" si="10"/>
        <v>660013.130765057</v>
      </c>
      <c r="U19" s="31">
        <f>T19*$U$1</f>
        <v>561011.1611502984</v>
      </c>
      <c r="V19" s="40">
        <f t="shared" si="11"/>
        <v>3300.0656538254116</v>
      </c>
      <c r="W19" s="41" t="b">
        <f t="shared" si="12"/>
        <v>1</v>
      </c>
      <c r="X19" s="41" t="b">
        <f t="shared" si="13"/>
        <v>1</v>
      </c>
      <c r="Y19" s="40">
        <f t="shared" si="14"/>
        <v>95701.90396093321</v>
      </c>
      <c r="Z19" s="41"/>
      <c r="AA19" s="6">
        <f t="shared" si="15"/>
        <v>0</v>
      </c>
    </row>
    <row r="20" spans="1:27" s="2" customFormat="1" ht="9">
      <c r="A20" s="20">
        <v>19</v>
      </c>
      <c r="B20" s="21" t="s">
        <v>67</v>
      </c>
      <c r="C20" s="22" t="b">
        <f>B20='附件2'!A24</f>
        <v>1</v>
      </c>
      <c r="D20" s="21" t="s">
        <v>68</v>
      </c>
      <c r="E20" s="22" t="b">
        <f>D20='附件2'!D24</f>
        <v>1</v>
      </c>
      <c r="F20" s="21">
        <f>VLOOKUP(B20,'[1]销售台账'!$C$2:$I$1310,7,0)</f>
        <v>0</v>
      </c>
      <c r="G20" s="20">
        <f>VLOOKUP(B20,'[1]销售台账'!$C$2:$K$1310,9,0)</f>
        <v>84.59</v>
      </c>
      <c r="H20" s="23" t="b">
        <f>G20='附件2'!H24</f>
        <v>1</v>
      </c>
      <c r="I20" s="20">
        <f>VLOOKUP(B20,'[1]销售台账'!$C$2:$J$1310,8,0)</f>
        <v>0</v>
      </c>
      <c r="J20" s="20">
        <f>VLOOKUP(B20,'[1]销售台账'!$C$2:$O$1310,13,0)</f>
        <v>0</v>
      </c>
      <c r="K20" s="30">
        <f t="shared" si="8"/>
        <v>564311.2268041238</v>
      </c>
      <c r="L20" s="20">
        <f>VLOOKUP(B20,'[1]销售台账'!$C$2:$AD$1310,28,0)</f>
        <v>0</v>
      </c>
      <c r="M20" s="31">
        <f t="shared" si="9"/>
        <v>564311.2268041238</v>
      </c>
      <c r="N20" s="20">
        <f>VLOOKUP(B20,'[1]销售台账'!$C$2:$S$1310,17,0)</f>
        <v>0</v>
      </c>
      <c r="O20" s="32">
        <f>VLOOKUP(B20,'[1]销售台账'!$C$2:$T$1310,18,0)</f>
        <v>0</v>
      </c>
      <c r="P20" s="31">
        <f>VLOOKUP(B20,'[2]5号楼'!$A$1:$H$118,8,0)</f>
        <v>564311.2268041238</v>
      </c>
      <c r="R20" s="39">
        <v>1</v>
      </c>
      <c r="S20" s="31">
        <v>660013.130765057</v>
      </c>
      <c r="T20" s="31">
        <f t="shared" si="10"/>
        <v>660013.130765057</v>
      </c>
      <c r="U20" s="31">
        <f>T20*$U$1</f>
        <v>561011.1611502984</v>
      </c>
      <c r="V20" s="40">
        <f t="shared" si="11"/>
        <v>3300.0656538254116</v>
      </c>
      <c r="W20" s="41" t="b">
        <f t="shared" si="12"/>
        <v>1</v>
      </c>
      <c r="X20" s="41" t="b">
        <f t="shared" si="13"/>
        <v>1</v>
      </c>
      <c r="Y20" s="40">
        <f t="shared" si="14"/>
        <v>95701.90396093321</v>
      </c>
      <c r="Z20" s="41"/>
      <c r="AA20" s="6">
        <f t="shared" si="15"/>
        <v>0</v>
      </c>
    </row>
    <row r="21" spans="1:27" s="2" customFormat="1" ht="9">
      <c r="A21" s="20">
        <v>20</v>
      </c>
      <c r="B21" s="21" t="s">
        <v>69</v>
      </c>
      <c r="C21" s="22" t="b">
        <f>B21='附件2'!A25</f>
        <v>1</v>
      </c>
      <c r="D21" s="21" t="s">
        <v>70</v>
      </c>
      <c r="E21" s="22" t="b">
        <f>D21='附件2'!D25</f>
        <v>1</v>
      </c>
      <c r="F21" s="21">
        <f>VLOOKUP(B21,'[1]销售台账'!$C$2:$I$1310,7,0)</f>
        <v>0</v>
      </c>
      <c r="G21" s="20">
        <f>VLOOKUP(B21,'[1]销售台账'!$C$2:$K$1310,9,0)</f>
        <v>84.59</v>
      </c>
      <c r="H21" s="23" t="b">
        <f>G21='附件2'!H25</f>
        <v>1</v>
      </c>
      <c r="I21" s="20">
        <f>VLOOKUP(B21,'[1]销售台账'!$C$2:$J$1310,8,0)</f>
        <v>0</v>
      </c>
      <c r="J21" s="20">
        <f>VLOOKUP(B21,'[1]销售台账'!$C$2:$O$1310,13,0)</f>
        <v>0</v>
      </c>
      <c r="K21" s="30">
        <f t="shared" si="8"/>
        <v>559950.9175257733</v>
      </c>
      <c r="L21" s="20">
        <f>VLOOKUP(B21,'[1]销售台账'!$C$2:$AD$1310,28,0)</f>
        <v>0</v>
      </c>
      <c r="M21" s="31">
        <f t="shared" si="9"/>
        <v>559950.9175257733</v>
      </c>
      <c r="N21" s="20">
        <f>VLOOKUP(B21,'[1]销售台账'!$C$2:$S$1310,17,0)</f>
        <v>0</v>
      </c>
      <c r="O21" s="32">
        <f>VLOOKUP(B21,'[1]销售台账'!$C$2:$T$1310,18,0)</f>
        <v>0</v>
      </c>
      <c r="P21" s="31">
        <f>VLOOKUP(B21,'[2]5号楼'!$A$1:$H$118,8,0)</f>
        <v>559950.9175257733</v>
      </c>
      <c r="R21" s="39">
        <v>1</v>
      </c>
      <c r="S21" s="31">
        <v>654913.353831314</v>
      </c>
      <c r="T21" s="31">
        <f t="shared" si="10"/>
        <v>654913.353831314</v>
      </c>
      <c r="U21" s="31">
        <f>T21*$U$1</f>
        <v>556676.3507566169</v>
      </c>
      <c r="V21" s="40">
        <f t="shared" si="11"/>
        <v>3274.566769156372</v>
      </c>
      <c r="W21" s="41" t="b">
        <f t="shared" si="12"/>
        <v>1</v>
      </c>
      <c r="X21" s="41" t="b">
        <f t="shared" si="13"/>
        <v>1</v>
      </c>
      <c r="Y21" s="40">
        <f t="shared" si="14"/>
        <v>94962.43630554073</v>
      </c>
      <c r="Z21" s="41"/>
      <c r="AA21" s="6">
        <f t="shared" si="15"/>
        <v>0</v>
      </c>
    </row>
    <row r="22" spans="1:27" s="2" customFormat="1" ht="9">
      <c r="A22" s="20">
        <v>21</v>
      </c>
      <c r="B22" s="21" t="s">
        <v>71</v>
      </c>
      <c r="C22" s="22" t="b">
        <f>B22='附件2'!A26</f>
        <v>1</v>
      </c>
      <c r="D22" s="21" t="s">
        <v>72</v>
      </c>
      <c r="E22" s="22" t="b">
        <f>D22='附件2'!D26</f>
        <v>1</v>
      </c>
      <c r="F22" s="21">
        <f>VLOOKUP(B22,'[1]销售台账'!$C$2:$I$1310,7,0)</f>
        <v>0</v>
      </c>
      <c r="G22" s="20">
        <f>VLOOKUP(B22,'[1]销售台账'!$C$2:$K$1310,9,0)</f>
        <v>99.6</v>
      </c>
      <c r="H22" s="23" t="b">
        <f>G22='附件2'!H26</f>
        <v>1</v>
      </c>
      <c r="I22" s="29">
        <f>VLOOKUP(B22,'[1]销售台账'!$C$2:$J$1310,8,0)</f>
        <v>0</v>
      </c>
      <c r="J22" s="29">
        <f>VLOOKUP(B22,'[1]销售台账'!$C$2:$O$1310,13,0)</f>
        <v>0</v>
      </c>
      <c r="K22" s="30">
        <f t="shared" si="8"/>
        <v>690115.0515463918</v>
      </c>
      <c r="L22" s="20">
        <f>VLOOKUP(B22,'[1]销售台账'!$C$2:$AD$1310,28,0)</f>
        <v>0</v>
      </c>
      <c r="M22" s="31">
        <f t="shared" si="9"/>
        <v>690115.0515463918</v>
      </c>
      <c r="N22" s="29">
        <f>VLOOKUP(B22,'[1]销售台账'!$C$2:$S$1310,17,0)</f>
        <v>0</v>
      </c>
      <c r="O22" s="32">
        <f>VLOOKUP(B22,'[1]销售台账'!$C$2:$T$1310,18,0)</f>
        <v>0</v>
      </c>
      <c r="P22" s="31">
        <f>VLOOKUP(B22,'[2]5号楼'!$A$1:$H$118,8,0)</f>
        <v>690115.0515463918</v>
      </c>
      <c r="R22" s="39">
        <v>1</v>
      </c>
      <c r="S22" s="31">
        <v>807152.107071803</v>
      </c>
      <c r="T22" s="31">
        <f t="shared" si="10"/>
        <v>807152.107071803</v>
      </c>
      <c r="U22" s="31">
        <f>T22*$U$1</f>
        <v>686079.2910110325</v>
      </c>
      <c r="V22" s="40">
        <f t="shared" si="11"/>
        <v>4035.760535359266</v>
      </c>
      <c r="W22" s="41" t="b">
        <f t="shared" si="12"/>
        <v>1</v>
      </c>
      <c r="X22" s="41" t="b">
        <f t="shared" si="13"/>
        <v>1</v>
      </c>
      <c r="Y22" s="40">
        <f t="shared" si="14"/>
        <v>117037.05552541115</v>
      </c>
      <c r="Z22" s="41"/>
      <c r="AA22" s="6">
        <f t="shared" si="15"/>
        <v>0</v>
      </c>
    </row>
    <row r="23" spans="1:27" s="2" customFormat="1" ht="9">
      <c r="A23" s="20">
        <v>22</v>
      </c>
      <c r="B23" s="21" t="s">
        <v>73</v>
      </c>
      <c r="C23" s="22" t="b">
        <f>B23='附件2'!A27</f>
        <v>1</v>
      </c>
      <c r="D23" s="21" t="s">
        <v>74</v>
      </c>
      <c r="E23" s="22" t="b">
        <f>D23='附件2'!D27</f>
        <v>1</v>
      </c>
      <c r="F23" s="21">
        <f>VLOOKUP(B23,'[1]销售台账'!$C$2:$I$1310,7,0)</f>
        <v>0</v>
      </c>
      <c r="G23" s="20">
        <f>VLOOKUP(B23,'[1]销售台账'!$C$2:$K$1310,9,0)</f>
        <v>99.6</v>
      </c>
      <c r="H23" s="23" t="b">
        <f>G23='附件2'!H27</f>
        <v>1</v>
      </c>
      <c r="I23" s="29">
        <f>VLOOKUP(B23,'[1]销售台账'!$C$2:$J$1310,8,0)</f>
        <v>0</v>
      </c>
      <c r="J23" s="29">
        <f>VLOOKUP(B23,'[1]销售台账'!$C$2:$O$1310,13,0)</f>
        <v>0</v>
      </c>
      <c r="K23" s="30">
        <f t="shared" si="8"/>
        <v>687034.6391752578</v>
      </c>
      <c r="L23" s="20">
        <f>VLOOKUP(B23,'[1]销售台账'!$C$2:$AD$1310,28,0)</f>
        <v>0</v>
      </c>
      <c r="M23" s="31">
        <f t="shared" si="9"/>
        <v>687034.6391752578</v>
      </c>
      <c r="N23" s="29">
        <f>VLOOKUP(B23,'[1]销售台账'!$C$2:$S$1310,17,0)</f>
        <v>0</v>
      </c>
      <c r="O23" s="32">
        <f>VLOOKUP(B23,'[1]销售台账'!$C$2:$T$1310,18,0)</f>
        <v>0</v>
      </c>
      <c r="P23" s="31">
        <f>VLOOKUP(B23,'[2]5号楼'!$A$1:$H$118,8,0)</f>
        <v>687034.6391752578</v>
      </c>
      <c r="R23" s="39">
        <v>1</v>
      </c>
      <c r="S23" s="31">
        <v>803549.285585097</v>
      </c>
      <c r="T23" s="31">
        <f t="shared" si="10"/>
        <v>803549.285585097</v>
      </c>
      <c r="U23" s="31">
        <f>T23*$U$1</f>
        <v>683016.8927473325</v>
      </c>
      <c r="V23" s="40">
        <f t="shared" si="11"/>
        <v>4017.7464279253036</v>
      </c>
      <c r="W23" s="41" t="b">
        <f t="shared" si="12"/>
        <v>1</v>
      </c>
      <c r="X23" s="41" t="b">
        <f t="shared" si="13"/>
        <v>1</v>
      </c>
      <c r="Y23" s="40">
        <f t="shared" si="14"/>
        <v>116514.64640983928</v>
      </c>
      <c r="Z23" s="41"/>
      <c r="AA23" s="6">
        <f t="shared" si="15"/>
        <v>0</v>
      </c>
    </row>
    <row r="24" spans="1:27" s="2" customFormat="1" ht="9">
      <c r="A24" s="20">
        <v>23</v>
      </c>
      <c r="B24" s="21" t="s">
        <v>75</v>
      </c>
      <c r="C24" s="22" t="b">
        <f>B24='附件2'!A28</f>
        <v>1</v>
      </c>
      <c r="D24" s="21" t="s">
        <v>76</v>
      </c>
      <c r="E24" s="22" t="b">
        <f>D24='附件2'!D28</f>
        <v>1</v>
      </c>
      <c r="F24" s="21">
        <f>VLOOKUP(B24,'[1]销售台账'!$C$2:$I$1310,7,0)</f>
        <v>0</v>
      </c>
      <c r="G24" s="20">
        <f>VLOOKUP(B24,'[1]销售台账'!$C$2:$K$1310,9,0)</f>
        <v>84.59</v>
      </c>
      <c r="H24" s="23" t="b">
        <f>G24='附件2'!H28</f>
        <v>1</v>
      </c>
      <c r="I24" s="20">
        <f>VLOOKUP(B24,'[1]销售台账'!$C$2:$J$1310,8,0)</f>
        <v>0</v>
      </c>
      <c r="J24" s="20">
        <f>VLOOKUP(B24,'[1]销售台账'!$C$2:$O$1310,13,0)</f>
        <v>0</v>
      </c>
      <c r="K24" s="30">
        <f t="shared" si="8"/>
        <v>561695.0412371134</v>
      </c>
      <c r="L24" s="20">
        <f>VLOOKUP(B24,'[1]销售台账'!$C$2:$AD$1310,28,0)</f>
        <v>0</v>
      </c>
      <c r="M24" s="31">
        <f t="shared" si="9"/>
        <v>561695.0412371134</v>
      </c>
      <c r="N24" s="20">
        <f>VLOOKUP(B24,'[1]销售台账'!$C$2:$S$1310,17,0)</f>
        <v>0</v>
      </c>
      <c r="O24" s="32">
        <f>VLOOKUP(B24,'[1]销售台账'!$C$2:$T$1310,18,0)</f>
        <v>0</v>
      </c>
      <c r="P24" s="31">
        <f>VLOOKUP(B24,'[2]5号楼'!$A$1:$H$118,8,0)</f>
        <v>561695.0412371134</v>
      </c>
      <c r="R24" s="39">
        <v>1</v>
      </c>
      <c r="S24" s="31">
        <v>656953.264604811</v>
      </c>
      <c r="T24" s="31">
        <f t="shared" si="10"/>
        <v>656953.264604811</v>
      </c>
      <c r="U24" s="31">
        <f>T24*$U$1</f>
        <v>558410.2749140894</v>
      </c>
      <c r="V24" s="40">
        <f t="shared" si="11"/>
        <v>3284.766323024058</v>
      </c>
      <c r="W24" s="41" t="b">
        <f t="shared" si="12"/>
        <v>1</v>
      </c>
      <c r="X24" s="41" t="b">
        <f t="shared" si="13"/>
        <v>1</v>
      </c>
      <c r="Y24" s="40">
        <f t="shared" si="14"/>
        <v>95258.22336769756</v>
      </c>
      <c r="Z24" s="41"/>
      <c r="AA24" s="6">
        <f t="shared" si="15"/>
        <v>0</v>
      </c>
    </row>
    <row r="25" spans="1:27" s="2" customFormat="1" ht="9">
      <c r="A25" s="20">
        <v>24</v>
      </c>
      <c r="B25" s="21" t="s">
        <v>77</v>
      </c>
      <c r="C25" s="22" t="b">
        <f>B25='附件2'!A29</f>
        <v>1</v>
      </c>
      <c r="D25" s="21" t="s">
        <v>78</v>
      </c>
      <c r="E25" s="22" t="b">
        <f>D25='附件2'!D29</f>
        <v>1</v>
      </c>
      <c r="F25" s="21">
        <f>VLOOKUP(B25,'[1]销售台账'!$C$2:$I$1310,7,0)</f>
        <v>0</v>
      </c>
      <c r="G25" s="20">
        <f>VLOOKUP(B25,'[1]销售台账'!$C$2:$K$1310,9,0)</f>
        <v>84.59</v>
      </c>
      <c r="H25" s="23" t="b">
        <f>G25='附件2'!H29</f>
        <v>1</v>
      </c>
      <c r="I25" s="20">
        <f>VLOOKUP(B25,'[1]销售台账'!$C$2:$J$1310,8,0)</f>
        <v>0</v>
      </c>
      <c r="J25" s="20">
        <f>VLOOKUP(B25,'[1]销售台账'!$C$2:$O$1310,13,0)</f>
        <v>0</v>
      </c>
      <c r="K25" s="30">
        <f t="shared" si="8"/>
        <v>566055.350515464</v>
      </c>
      <c r="L25" s="20">
        <f>VLOOKUP(B25,'[1]销售台账'!$C$2:$AD$1310,28,0)</f>
        <v>0</v>
      </c>
      <c r="M25" s="31">
        <f t="shared" si="9"/>
        <v>566055.350515464</v>
      </c>
      <c r="N25" s="20">
        <f>VLOOKUP(B25,'[1]销售台账'!$C$2:$S$1310,17,0)</f>
        <v>0</v>
      </c>
      <c r="O25" s="32">
        <f>VLOOKUP(B25,'[1]销售台账'!$C$2:$T$1310,18,0)</f>
        <v>0</v>
      </c>
      <c r="P25" s="31">
        <f>VLOOKUP(B25,'[2]5号楼'!$A$1:$H$118,8,0)</f>
        <v>566055.350515464</v>
      </c>
      <c r="R25" s="39">
        <v>1</v>
      </c>
      <c r="S25" s="31">
        <v>662053.041538554</v>
      </c>
      <c r="T25" s="31">
        <f t="shared" si="10"/>
        <v>662053.041538554</v>
      </c>
      <c r="U25" s="31">
        <f>T25*$U$1</f>
        <v>562745.0853077709</v>
      </c>
      <c r="V25" s="40">
        <f t="shared" si="11"/>
        <v>3310.265207693097</v>
      </c>
      <c r="W25" s="41" t="b">
        <f t="shared" si="12"/>
        <v>1</v>
      </c>
      <c r="X25" s="41" t="b">
        <f t="shared" si="13"/>
        <v>1</v>
      </c>
      <c r="Y25" s="40">
        <f t="shared" si="14"/>
        <v>95997.69102309004</v>
      </c>
      <c r="Z25" s="41"/>
      <c r="AA25" s="6">
        <f t="shared" si="15"/>
        <v>0</v>
      </c>
    </row>
    <row r="26" spans="1:27" s="2" customFormat="1" ht="9">
      <c r="A26" s="20">
        <v>25</v>
      </c>
      <c r="B26" s="21" t="s">
        <v>79</v>
      </c>
      <c r="C26" s="22" t="b">
        <f>B26='附件2'!A30</f>
        <v>1</v>
      </c>
      <c r="D26" s="21" t="s">
        <v>80</v>
      </c>
      <c r="E26" s="22" t="b">
        <f>D26='附件2'!D30</f>
        <v>1</v>
      </c>
      <c r="F26" s="21">
        <f>VLOOKUP(B26,'[1]销售台账'!$C$2:$I$1310,7,0)</f>
        <v>0</v>
      </c>
      <c r="G26" s="20">
        <f>VLOOKUP(B26,'[1]销售台账'!$C$2:$K$1310,9,0)</f>
        <v>84.59</v>
      </c>
      <c r="H26" s="23" t="b">
        <f>G26='附件2'!H30</f>
        <v>1</v>
      </c>
      <c r="I26" s="29">
        <f>VLOOKUP(B26,'[1]销售台账'!$C$2:$J$1310,8,0)</f>
        <v>0</v>
      </c>
      <c r="J26" s="29">
        <f>VLOOKUP(B26,'[1]销售台账'!$C$2:$O$1310,13,0)</f>
        <v>0</v>
      </c>
      <c r="K26" s="30">
        <f t="shared" si="8"/>
        <v>566055.350515464</v>
      </c>
      <c r="L26" s="20">
        <f>VLOOKUP(B26,'[1]销售台账'!$C$2:$AD$1310,28,0)</f>
        <v>0</v>
      </c>
      <c r="M26" s="31">
        <f t="shared" si="9"/>
        <v>566055.350515464</v>
      </c>
      <c r="N26" s="29">
        <f>VLOOKUP(B26,'[1]销售台账'!$C$2:$S$1310,17,0)</f>
        <v>0</v>
      </c>
      <c r="O26" s="32">
        <f>VLOOKUP(B26,'[1]销售台账'!$C$2:$T$1310,18,0)</f>
        <v>0</v>
      </c>
      <c r="P26" s="31">
        <f>VLOOKUP(B26,'[2]5号楼'!$A$1:$H$118,8,0)</f>
        <v>566055.350515464</v>
      </c>
      <c r="R26" s="39">
        <v>1</v>
      </c>
      <c r="S26" s="31">
        <v>662053.041538554</v>
      </c>
      <c r="T26" s="31">
        <f t="shared" si="10"/>
        <v>662053.041538554</v>
      </c>
      <c r="U26" s="31">
        <f>T26*$U$1</f>
        <v>562745.0853077709</v>
      </c>
      <c r="V26" s="40">
        <f t="shared" si="11"/>
        <v>3310.265207693097</v>
      </c>
      <c r="W26" s="41" t="b">
        <f t="shared" si="12"/>
        <v>1</v>
      </c>
      <c r="X26" s="41" t="b">
        <f t="shared" si="13"/>
        <v>1</v>
      </c>
      <c r="Y26" s="40">
        <f t="shared" si="14"/>
        <v>95997.69102309004</v>
      </c>
      <c r="Z26" s="41"/>
      <c r="AA26" s="6">
        <f t="shared" si="15"/>
        <v>0</v>
      </c>
    </row>
    <row r="27" spans="1:27" s="2" customFormat="1" ht="9">
      <c r="A27" s="20">
        <v>26</v>
      </c>
      <c r="B27" s="21" t="s">
        <v>81</v>
      </c>
      <c r="C27" s="22" t="b">
        <f>B27='附件2'!A31</f>
        <v>1</v>
      </c>
      <c r="D27" s="21" t="s">
        <v>82</v>
      </c>
      <c r="E27" s="22" t="b">
        <f>D27='附件2'!D31</f>
        <v>1</v>
      </c>
      <c r="F27" s="21">
        <f>VLOOKUP(B27,'[1]销售台账'!$C$2:$I$1310,7,0)</f>
        <v>0</v>
      </c>
      <c r="G27" s="20">
        <f>VLOOKUP(B27,'[1]销售台账'!$C$2:$K$1310,9,0)</f>
        <v>84.59</v>
      </c>
      <c r="H27" s="23" t="b">
        <f>G27='附件2'!H31</f>
        <v>1</v>
      </c>
      <c r="I27" s="20">
        <f>VLOOKUP(B27,'[1]销售台账'!$C$2:$J$1310,8,0)</f>
        <v>0</v>
      </c>
      <c r="J27" s="20">
        <f>VLOOKUP(B27,'[1]销售台账'!$C$2:$O$1310,13,0)</f>
        <v>0</v>
      </c>
      <c r="K27" s="30">
        <f t="shared" si="8"/>
        <v>561695.0412371134</v>
      </c>
      <c r="L27" s="20">
        <f>VLOOKUP(B27,'[1]销售台账'!$C$2:$AD$1310,28,0)</f>
        <v>0</v>
      </c>
      <c r="M27" s="31">
        <f t="shared" si="9"/>
        <v>561695.0412371134</v>
      </c>
      <c r="N27" s="20">
        <f>VLOOKUP(B27,'[1]销售台账'!$C$2:$S$1310,17,0)</f>
        <v>0</v>
      </c>
      <c r="O27" s="32">
        <f>VLOOKUP(B27,'[1]销售台账'!$C$2:$T$1310,18,0)</f>
        <v>0</v>
      </c>
      <c r="P27" s="31">
        <f>VLOOKUP(B27,'[2]5号楼'!$A$1:$H$118,8,0)</f>
        <v>561695.0412371134</v>
      </c>
      <c r="R27" s="39">
        <v>1</v>
      </c>
      <c r="S27" s="31">
        <v>656953.264604811</v>
      </c>
      <c r="T27" s="31">
        <f t="shared" si="10"/>
        <v>656953.264604811</v>
      </c>
      <c r="U27" s="31">
        <f>T27*$U$1</f>
        <v>558410.2749140894</v>
      </c>
      <c r="V27" s="40">
        <f t="shared" si="11"/>
        <v>3284.766323024058</v>
      </c>
      <c r="W27" s="41" t="b">
        <f t="shared" si="12"/>
        <v>1</v>
      </c>
      <c r="X27" s="41" t="b">
        <f t="shared" si="13"/>
        <v>1</v>
      </c>
      <c r="Y27" s="40">
        <f t="shared" si="14"/>
        <v>95258.22336769756</v>
      </c>
      <c r="Z27" s="41"/>
      <c r="AA27" s="6">
        <f t="shared" si="15"/>
        <v>0</v>
      </c>
    </row>
    <row r="28" spans="1:27" s="2" customFormat="1" ht="9">
      <c r="A28" s="20">
        <v>27</v>
      </c>
      <c r="B28" s="21" t="s">
        <v>83</v>
      </c>
      <c r="C28" s="22" t="b">
        <f>B28='附件2'!A32</f>
        <v>1</v>
      </c>
      <c r="D28" s="21" t="s">
        <v>84</v>
      </c>
      <c r="E28" s="22" t="b">
        <f>D28='附件2'!D32</f>
        <v>1</v>
      </c>
      <c r="F28" s="21">
        <f>VLOOKUP(B28,'[1]销售台账'!$C$2:$I$1310,7,0)</f>
        <v>0</v>
      </c>
      <c r="G28" s="20">
        <f>VLOOKUP(B28,'[1]销售台账'!$C$2:$K$1310,9,0)</f>
        <v>99.6</v>
      </c>
      <c r="H28" s="23" t="b">
        <f>G28='附件2'!H32</f>
        <v>1</v>
      </c>
      <c r="I28" s="20">
        <f>VLOOKUP(B28,'[1]销售台账'!$C$2:$J$1310,8,0)</f>
        <v>0</v>
      </c>
      <c r="J28" s="20">
        <f>VLOOKUP(B28,'[1]销售台账'!$C$2:$O$1310,13,0)</f>
        <v>0</v>
      </c>
      <c r="K28" s="30">
        <f t="shared" si="8"/>
        <v>692168.6597938144</v>
      </c>
      <c r="L28" s="20">
        <f>VLOOKUP(B28,'[1]销售台账'!$C$2:$AD$1310,28,0)</f>
        <v>0</v>
      </c>
      <c r="M28" s="31">
        <f t="shared" si="9"/>
        <v>692168.6597938144</v>
      </c>
      <c r="N28" s="20">
        <f>VLOOKUP(B28,'[1]销售台账'!$C$2:$S$1310,17,0)</f>
        <v>0</v>
      </c>
      <c r="O28" s="32">
        <f>VLOOKUP(B28,'[1]销售台账'!$C$2:$T$1310,18,0)</f>
        <v>0</v>
      </c>
      <c r="P28" s="31">
        <f>VLOOKUP(B28,'[2]5号楼'!$A$1:$H$118,8,0)</f>
        <v>692168.6597938144</v>
      </c>
      <c r="R28" s="39">
        <v>1</v>
      </c>
      <c r="S28" s="31">
        <v>809553.988062941</v>
      </c>
      <c r="T28" s="31">
        <f t="shared" si="10"/>
        <v>809553.988062941</v>
      </c>
      <c r="U28" s="31">
        <f>T28*$U$1</f>
        <v>688120.8898534998</v>
      </c>
      <c r="V28" s="40">
        <f t="shared" si="11"/>
        <v>4047.7699403145816</v>
      </c>
      <c r="W28" s="41" t="b">
        <f t="shared" si="12"/>
        <v>1</v>
      </c>
      <c r="X28" s="41" t="b">
        <f t="shared" si="13"/>
        <v>1</v>
      </c>
      <c r="Y28" s="40">
        <f t="shared" si="14"/>
        <v>117385.32826912659</v>
      </c>
      <c r="Z28" s="41"/>
      <c r="AA28" s="6">
        <f t="shared" si="15"/>
        <v>0</v>
      </c>
    </row>
    <row r="29" spans="1:27" s="2" customFormat="1" ht="9">
      <c r="A29" s="20">
        <v>28</v>
      </c>
      <c r="B29" s="21" t="s">
        <v>85</v>
      </c>
      <c r="C29" s="22" t="b">
        <f>B29='附件2'!A33</f>
        <v>1</v>
      </c>
      <c r="D29" s="21" t="s">
        <v>86</v>
      </c>
      <c r="E29" s="22" t="b">
        <f>D29='附件2'!D33</f>
        <v>1</v>
      </c>
      <c r="F29" s="21">
        <f>VLOOKUP(B29,'[1]销售台账'!$C$2:$I$1310,7,0)</f>
        <v>0</v>
      </c>
      <c r="G29" s="20">
        <f>VLOOKUP(B29,'[1]销售台账'!$C$2:$K$1310,9,0)</f>
        <v>99.6</v>
      </c>
      <c r="H29" s="23" t="b">
        <f>G29='附件2'!H33</f>
        <v>1</v>
      </c>
      <c r="I29" s="29">
        <f>VLOOKUP(B29,'[1]销售台账'!$C$2:$J$1310,8,0)</f>
        <v>0</v>
      </c>
      <c r="J29" s="29">
        <f>VLOOKUP(B29,'[1]销售台账'!$C$2:$O$1310,13,0)</f>
        <v>0</v>
      </c>
      <c r="K29" s="30">
        <f t="shared" si="8"/>
        <v>689088.2474226805</v>
      </c>
      <c r="L29" s="20">
        <f>VLOOKUP(B29,'[1]销售台账'!$C$2:$AD$1310,28,0)</f>
        <v>0</v>
      </c>
      <c r="M29" s="31">
        <f t="shared" si="9"/>
        <v>689088.2474226805</v>
      </c>
      <c r="N29" s="29">
        <f>VLOOKUP(B29,'[1]销售台账'!$C$2:$S$1310,17,0)</f>
        <v>0</v>
      </c>
      <c r="O29" s="32">
        <f>VLOOKUP(B29,'[1]销售台账'!$C$2:$T$1310,18,0)</f>
        <v>0</v>
      </c>
      <c r="P29" s="31">
        <f>VLOOKUP(B29,'[2]5号楼'!$A$1:$H$118,8,0)</f>
        <v>689088.2474226805</v>
      </c>
      <c r="R29" s="39">
        <v>1</v>
      </c>
      <c r="S29" s="31">
        <v>805951.166576235</v>
      </c>
      <c r="T29" s="31">
        <f t="shared" si="10"/>
        <v>805951.166576235</v>
      </c>
      <c r="U29" s="31">
        <f>T29*$U$1</f>
        <v>685058.4915897998</v>
      </c>
      <c r="V29" s="40">
        <f t="shared" si="11"/>
        <v>4029.7558328807354</v>
      </c>
      <c r="W29" s="41" t="b">
        <f t="shared" si="12"/>
        <v>1</v>
      </c>
      <c r="X29" s="41" t="b">
        <f t="shared" si="13"/>
        <v>1</v>
      </c>
      <c r="Y29" s="40">
        <f t="shared" si="14"/>
        <v>116862.91915355448</v>
      </c>
      <c r="Z29" s="41"/>
      <c r="AA29" s="6">
        <f t="shared" si="15"/>
        <v>0</v>
      </c>
    </row>
    <row r="30" spans="1:27" s="2" customFormat="1" ht="9">
      <c r="A30" s="20">
        <v>29</v>
      </c>
      <c r="B30" s="21" t="s">
        <v>87</v>
      </c>
      <c r="C30" s="22" t="b">
        <f>B30='附件2'!A34</f>
        <v>1</v>
      </c>
      <c r="D30" s="21" t="s">
        <v>88</v>
      </c>
      <c r="E30" s="22" t="b">
        <f>D30='附件2'!D34</f>
        <v>1</v>
      </c>
      <c r="F30" s="21">
        <f>VLOOKUP(B30,'[1]销售台账'!$C$2:$I$1310,7,0)</f>
        <v>0</v>
      </c>
      <c r="G30" s="20">
        <f>VLOOKUP(B30,'[1]销售台账'!$C$2:$K$1310,9,0)</f>
        <v>84.59</v>
      </c>
      <c r="H30" s="23" t="b">
        <f>G30='附件2'!H34</f>
        <v>1</v>
      </c>
      <c r="I30" s="20">
        <f>VLOOKUP(B30,'[1]销售台账'!$C$2:$J$1310,8,0)</f>
        <v>0</v>
      </c>
      <c r="J30" s="20">
        <f>VLOOKUP(B30,'[1]销售台账'!$C$2:$O$1310,13,0)</f>
        <v>0</v>
      </c>
      <c r="K30" s="30">
        <f t="shared" si="8"/>
        <v>563439.1649484537</v>
      </c>
      <c r="L30" s="20">
        <f>VLOOKUP(B30,'[1]销售台账'!$C$2:$AD$1310,28,0)</f>
        <v>0</v>
      </c>
      <c r="M30" s="31">
        <f t="shared" si="9"/>
        <v>563439.1649484537</v>
      </c>
      <c r="N30" s="20">
        <f>VLOOKUP(B30,'[1]销售台账'!$C$2:$S$1310,17,0)</f>
        <v>0</v>
      </c>
      <c r="O30" s="32">
        <f>VLOOKUP(B30,'[1]销售台账'!$C$2:$T$1310,18,0)</f>
        <v>0</v>
      </c>
      <c r="P30" s="31">
        <f>VLOOKUP(B30,'[2]5号楼'!$A$1:$H$118,8,0)</f>
        <v>563439.1649484537</v>
      </c>
      <c r="R30" s="39">
        <v>1</v>
      </c>
      <c r="S30" s="31">
        <v>658993.175378308</v>
      </c>
      <c r="T30" s="31">
        <f t="shared" si="10"/>
        <v>658993.175378308</v>
      </c>
      <c r="U30" s="31">
        <f>T30*$U$1</f>
        <v>560144.1990715618</v>
      </c>
      <c r="V30" s="40">
        <f t="shared" si="11"/>
        <v>3294.96587689186</v>
      </c>
      <c r="W30" s="41" t="b">
        <f t="shared" si="12"/>
        <v>1</v>
      </c>
      <c r="X30" s="41" t="b">
        <f t="shared" si="13"/>
        <v>1</v>
      </c>
      <c r="Y30" s="40">
        <f t="shared" si="14"/>
        <v>95554.01042985439</v>
      </c>
      <c r="Z30" s="41"/>
      <c r="AA30" s="6">
        <f t="shared" si="15"/>
        <v>0</v>
      </c>
    </row>
    <row r="31" spans="1:27" s="2" customFormat="1" ht="9">
      <c r="A31" s="20">
        <v>30</v>
      </c>
      <c r="B31" s="21" t="s">
        <v>89</v>
      </c>
      <c r="C31" s="22" t="b">
        <f>B31='附件2'!A35</f>
        <v>1</v>
      </c>
      <c r="D31" s="21" t="s">
        <v>90</v>
      </c>
      <c r="E31" s="22" t="b">
        <f>D31='附件2'!D35</f>
        <v>1</v>
      </c>
      <c r="F31" s="21">
        <f>VLOOKUP(B31,'[1]销售台账'!$C$2:$I$1310,7,0)</f>
        <v>0</v>
      </c>
      <c r="G31" s="20">
        <f>VLOOKUP(B31,'[1]销售台账'!$C$2:$K$1310,9,0)</f>
        <v>84.59</v>
      </c>
      <c r="H31" s="23" t="b">
        <f>G31='附件2'!H35</f>
        <v>1</v>
      </c>
      <c r="I31" s="20">
        <f>VLOOKUP(B31,'[1]销售台账'!$C$2:$J$1310,8,0)</f>
        <v>0</v>
      </c>
      <c r="J31" s="20">
        <f>VLOOKUP(B31,'[1]销售台账'!$C$2:$O$1310,13,0)</f>
        <v>0</v>
      </c>
      <c r="K31" s="30">
        <f t="shared" si="8"/>
        <v>567799.4742268042</v>
      </c>
      <c r="L31" s="20">
        <f>VLOOKUP(B31,'[1]销售台账'!$C$2:$AD$1310,28,0)</f>
        <v>0</v>
      </c>
      <c r="M31" s="31">
        <f t="shared" si="9"/>
        <v>567799.4742268042</v>
      </c>
      <c r="N31" s="20">
        <f>VLOOKUP(B31,'[1]销售台账'!$C$2:$S$1310,17,0)</f>
        <v>0</v>
      </c>
      <c r="O31" s="32">
        <f>VLOOKUP(B31,'[1]销售台账'!$C$2:$T$1310,18,0)</f>
        <v>0</v>
      </c>
      <c r="P31" s="31">
        <f>VLOOKUP(B31,'[2]5号楼'!$A$1:$H$118,8,0)</f>
        <v>567799.4742268042</v>
      </c>
      <c r="R31" s="39">
        <v>1</v>
      </c>
      <c r="S31" s="31">
        <v>664092.952312052</v>
      </c>
      <c r="T31" s="31">
        <f t="shared" si="10"/>
        <v>664092.952312052</v>
      </c>
      <c r="U31" s="31">
        <f>T31*$U$1</f>
        <v>564479.0094652442</v>
      </c>
      <c r="V31" s="40">
        <f t="shared" si="11"/>
        <v>3320.464761559968</v>
      </c>
      <c r="W31" s="41" t="b">
        <f t="shared" si="12"/>
        <v>1</v>
      </c>
      <c r="X31" s="41" t="b">
        <f t="shared" si="13"/>
        <v>1</v>
      </c>
      <c r="Y31" s="40">
        <f t="shared" si="14"/>
        <v>96293.4780852478</v>
      </c>
      <c r="Z31" s="41"/>
      <c r="AA31" s="6">
        <f t="shared" si="15"/>
        <v>0</v>
      </c>
    </row>
    <row r="32" spans="1:27" s="2" customFormat="1" ht="9">
      <c r="A32" s="20">
        <v>31</v>
      </c>
      <c r="B32" s="21" t="s">
        <v>91</v>
      </c>
      <c r="C32" s="22" t="b">
        <f>B32='附件2'!A36</f>
        <v>1</v>
      </c>
      <c r="D32" s="21" t="s">
        <v>92</v>
      </c>
      <c r="E32" s="22" t="b">
        <f>D32='附件2'!D36</f>
        <v>1</v>
      </c>
      <c r="F32" s="21">
        <f>VLOOKUP(B32,'[1]销售台账'!$C$2:$I$1310,7,0)</f>
        <v>0</v>
      </c>
      <c r="G32" s="20">
        <f>VLOOKUP(B32,'[1]销售台账'!$C$2:$K$1310,9,0)</f>
        <v>84.59</v>
      </c>
      <c r="H32" s="23" t="b">
        <f>G32='附件2'!H36</f>
        <v>1</v>
      </c>
      <c r="I32" s="20">
        <f>VLOOKUP(B32,'[1]销售台账'!$C$2:$J$1310,8,0)</f>
        <v>0</v>
      </c>
      <c r="J32" s="20">
        <f>VLOOKUP(B32,'[1]销售台账'!$C$2:$O$1310,13,0)</f>
        <v>0</v>
      </c>
      <c r="K32" s="30">
        <f t="shared" si="8"/>
        <v>567799.4742268042</v>
      </c>
      <c r="L32" s="20">
        <f>VLOOKUP(B32,'[1]销售台账'!$C$2:$AD$1310,28,0)</f>
        <v>0</v>
      </c>
      <c r="M32" s="31">
        <f t="shared" si="9"/>
        <v>567799.4742268042</v>
      </c>
      <c r="N32" s="20">
        <f>VLOOKUP(B32,'[1]销售台账'!$C$2:$S$1310,17,0)</f>
        <v>0</v>
      </c>
      <c r="O32" s="32">
        <f>VLOOKUP(B32,'[1]销售台账'!$C$2:$T$1310,18,0)</f>
        <v>0</v>
      </c>
      <c r="P32" s="31">
        <f>VLOOKUP(B32,'[2]5号楼'!$A$1:$H$118,8,0)</f>
        <v>567799.4742268042</v>
      </c>
      <c r="R32" s="39">
        <v>1</v>
      </c>
      <c r="S32" s="31">
        <v>664092.952312052</v>
      </c>
      <c r="T32" s="31">
        <f t="shared" si="10"/>
        <v>664092.952312052</v>
      </c>
      <c r="U32" s="31">
        <f>T32*$U$1</f>
        <v>564479.0094652442</v>
      </c>
      <c r="V32" s="40">
        <f t="shared" si="11"/>
        <v>3320.464761559968</v>
      </c>
      <c r="W32" s="41" t="b">
        <f t="shared" si="12"/>
        <v>1</v>
      </c>
      <c r="X32" s="41" t="b">
        <f t="shared" si="13"/>
        <v>1</v>
      </c>
      <c r="Y32" s="40">
        <f t="shared" si="14"/>
        <v>96293.4780852478</v>
      </c>
      <c r="Z32" s="41"/>
      <c r="AA32" s="6">
        <f t="shared" si="15"/>
        <v>0</v>
      </c>
    </row>
    <row r="33" spans="1:27" s="2" customFormat="1" ht="9">
      <c r="A33" s="20">
        <v>32</v>
      </c>
      <c r="B33" s="21" t="s">
        <v>93</v>
      </c>
      <c r="C33" s="22" t="b">
        <f>B33='附件2'!A37</f>
        <v>1</v>
      </c>
      <c r="D33" s="21" t="s">
        <v>94</v>
      </c>
      <c r="E33" s="22" t="b">
        <f>D33='附件2'!D37</f>
        <v>1</v>
      </c>
      <c r="F33" s="21">
        <f>VLOOKUP(B33,'[1]销售台账'!$C$2:$I$1310,7,0)</f>
        <v>0</v>
      </c>
      <c r="G33" s="20">
        <f>VLOOKUP(B33,'[1]销售台账'!$C$2:$K$1310,9,0)</f>
        <v>84.59</v>
      </c>
      <c r="H33" s="23" t="b">
        <f>G33='附件2'!H37</f>
        <v>1</v>
      </c>
      <c r="I33" s="20">
        <f>VLOOKUP(B33,'[1]销售台账'!$C$2:$J$1310,8,0)</f>
        <v>0</v>
      </c>
      <c r="J33" s="20">
        <f>VLOOKUP(B33,'[1]销售台账'!$C$2:$O$1310,13,0)</f>
        <v>0</v>
      </c>
      <c r="K33" s="30">
        <f t="shared" si="8"/>
        <v>563439.1649484537</v>
      </c>
      <c r="L33" s="20">
        <f>VLOOKUP(B33,'[1]销售台账'!$C$2:$AD$1310,28,0)</f>
        <v>0</v>
      </c>
      <c r="M33" s="31">
        <f t="shared" si="9"/>
        <v>563439.1649484537</v>
      </c>
      <c r="N33" s="20">
        <f>VLOOKUP(B33,'[1]销售台账'!$C$2:$S$1310,17,0)</f>
        <v>0</v>
      </c>
      <c r="O33" s="32">
        <f>VLOOKUP(B33,'[1]销售台账'!$C$2:$T$1310,18,0)</f>
        <v>0</v>
      </c>
      <c r="P33" s="31">
        <f>VLOOKUP(B33,'[2]5号楼'!$A$1:$H$118,8,0)</f>
        <v>563439.1649484537</v>
      </c>
      <c r="R33" s="39">
        <v>1</v>
      </c>
      <c r="S33" s="31">
        <v>658993.175378308</v>
      </c>
      <c r="T33" s="31">
        <f t="shared" si="10"/>
        <v>658993.175378308</v>
      </c>
      <c r="U33" s="31">
        <f>T33*$U$1</f>
        <v>560144.1990715618</v>
      </c>
      <c r="V33" s="40">
        <f t="shared" si="11"/>
        <v>3294.96587689186</v>
      </c>
      <c r="W33" s="41" t="b">
        <f t="shared" si="12"/>
        <v>1</v>
      </c>
      <c r="X33" s="41" t="b">
        <f t="shared" si="13"/>
        <v>1</v>
      </c>
      <c r="Y33" s="40">
        <f t="shared" si="14"/>
        <v>95554.01042985439</v>
      </c>
      <c r="Z33" s="41"/>
      <c r="AA33" s="6">
        <f t="shared" si="15"/>
        <v>0</v>
      </c>
    </row>
    <row r="34" spans="1:27" s="2" customFormat="1" ht="9">
      <c r="A34" s="20">
        <v>33</v>
      </c>
      <c r="B34" s="21" t="s">
        <v>95</v>
      </c>
      <c r="C34" s="22" t="b">
        <f>B34='附件2'!A38</f>
        <v>1</v>
      </c>
      <c r="D34" s="21" t="s">
        <v>96</v>
      </c>
      <c r="E34" s="22" t="b">
        <f>D34='附件2'!D38</f>
        <v>1</v>
      </c>
      <c r="F34" s="21">
        <f>VLOOKUP(B34,'[1]销售台账'!$C$2:$I$1310,7,0)</f>
        <v>0</v>
      </c>
      <c r="G34" s="20">
        <f>VLOOKUP(B34,'[1]销售台账'!$C$2:$K$1310,9,0)</f>
        <v>99.6</v>
      </c>
      <c r="H34" s="23" t="b">
        <f>G34='附件2'!H38</f>
        <v>1</v>
      </c>
      <c r="I34" s="29">
        <f>VLOOKUP(B34,'[1]销售台账'!$C$2:$J$1310,8,0)</f>
        <v>0</v>
      </c>
      <c r="J34" s="29">
        <f>VLOOKUP(B34,'[1]销售台账'!$C$2:$O$1310,13,0)</f>
        <v>0</v>
      </c>
      <c r="K34" s="30">
        <f t="shared" si="8"/>
        <v>694222.2680412371</v>
      </c>
      <c r="L34" s="20">
        <f>VLOOKUP(B34,'[1]销售台账'!$C$2:$AD$1310,28,0)</f>
        <v>0</v>
      </c>
      <c r="M34" s="31">
        <f t="shared" si="9"/>
        <v>694222.2680412371</v>
      </c>
      <c r="N34" s="29">
        <f>VLOOKUP(B34,'[1]销售台账'!$C$2:$S$1310,17,0)</f>
        <v>0</v>
      </c>
      <c r="O34" s="32">
        <f>VLOOKUP(B34,'[1]销售台账'!$C$2:$T$1310,18,0)</f>
        <v>0</v>
      </c>
      <c r="P34" s="31">
        <f>VLOOKUP(B34,'[2]5号楼'!$A$1:$H$118,8,0)</f>
        <v>694222.2680412371</v>
      </c>
      <c r="R34" s="39">
        <v>1</v>
      </c>
      <c r="S34" s="31">
        <v>811955.869054079</v>
      </c>
      <c r="T34" s="31">
        <f t="shared" si="10"/>
        <v>811955.869054079</v>
      </c>
      <c r="U34" s="31">
        <f>T34*$U$1</f>
        <v>690162.4886959671</v>
      </c>
      <c r="V34" s="40">
        <f t="shared" si="11"/>
        <v>4059.7793452700134</v>
      </c>
      <c r="W34" s="41" t="b">
        <f t="shared" si="12"/>
        <v>1</v>
      </c>
      <c r="X34" s="41" t="b">
        <f t="shared" si="13"/>
        <v>1</v>
      </c>
      <c r="Y34" s="40">
        <f t="shared" si="14"/>
        <v>117733.60101284191</v>
      </c>
      <c r="Z34" s="41"/>
      <c r="AA34" s="6">
        <f t="shared" si="15"/>
        <v>0</v>
      </c>
    </row>
    <row r="35" spans="1:27" s="2" customFormat="1" ht="9">
      <c r="A35" s="20">
        <v>34</v>
      </c>
      <c r="B35" s="21" t="s">
        <v>97</v>
      </c>
      <c r="C35" s="22" t="b">
        <f>B35='附件2'!A39</f>
        <v>1</v>
      </c>
      <c r="D35" s="21" t="s">
        <v>98</v>
      </c>
      <c r="E35" s="22" t="b">
        <f>D35='附件2'!D39</f>
        <v>1</v>
      </c>
      <c r="F35" s="21" t="str">
        <f>VLOOKUP(B35,'[1]销售台账'!$C$2:$I$1310,7,0)</f>
        <v>蒋晓霞</v>
      </c>
      <c r="G35" s="20">
        <f>VLOOKUP(B35,'[1]销售台账'!$C$2:$K$1310,9,0)</f>
        <v>99.6</v>
      </c>
      <c r="H35" s="23" t="b">
        <f>G35='附件2'!H39</f>
        <v>1</v>
      </c>
      <c r="I35" s="20" t="str">
        <f>VLOOKUP(B35,'[1]销售台账'!$C$2:$J$1310,8,0)</f>
        <v>已认购</v>
      </c>
      <c r="J35" s="20" t="str">
        <f>VLOOKUP(B35,'[1]销售台账'!$C$2:$O$1310,13,0)</f>
        <v>卜亚双;李卓荣</v>
      </c>
      <c r="K35" s="30">
        <f t="shared" si="8"/>
        <v>948777</v>
      </c>
      <c r="L35" s="20">
        <f>VLOOKUP(B35,'[1]销售台账'!$C$2:$AD$1310,28,0)</f>
        <v>948777</v>
      </c>
      <c r="M35" s="31">
        <f t="shared" si="9"/>
        <v>0</v>
      </c>
      <c r="N35" s="20" t="str">
        <f>VLOOKUP(B35,'[1]销售台账'!$C$2:$S$1310,17,0)</f>
        <v>中介-华江</v>
      </c>
      <c r="O35" s="32">
        <f>VLOOKUP(B35,'[1]销售台账'!$C$2:$T$1310,18,0)</f>
        <v>45158</v>
      </c>
      <c r="P35" s="31">
        <f>VLOOKUP(B35,'[2]5号楼'!$A$1:$H$118,8,0)</f>
        <v>691141.8556701031</v>
      </c>
      <c r="R35" s="39">
        <v>1.2</v>
      </c>
      <c r="S35" s="31">
        <v>808353.047567372</v>
      </c>
      <c r="T35" s="31">
        <f t="shared" si="10"/>
        <v>970023.6570808464</v>
      </c>
      <c r="U35" s="31">
        <f>T35*$U$1</f>
        <v>824520.1085187194</v>
      </c>
      <c r="V35" s="40">
        <f t="shared" si="11"/>
        <v>124256.89148128056</v>
      </c>
      <c r="W35" s="41" t="b">
        <f t="shared" si="12"/>
        <v>1</v>
      </c>
      <c r="X35" s="41" t="b">
        <f t="shared" si="13"/>
        <v>1</v>
      </c>
      <c r="Y35" s="40">
        <f t="shared" si="14"/>
        <v>21246.657080846373</v>
      </c>
      <c r="Z35" s="41"/>
      <c r="AA35" s="6">
        <f t="shared" si="15"/>
        <v>-161670.6095134744</v>
      </c>
    </row>
    <row r="36" spans="1:27" s="2" customFormat="1" ht="9">
      <c r="A36" s="20">
        <v>35</v>
      </c>
      <c r="B36" s="21" t="s">
        <v>99</v>
      </c>
      <c r="C36" s="22" t="b">
        <f>B36='附件2'!A40</f>
        <v>1</v>
      </c>
      <c r="D36" s="21" t="s">
        <v>100</v>
      </c>
      <c r="E36" s="22" t="b">
        <f>D36='附件2'!D40</f>
        <v>1</v>
      </c>
      <c r="F36" s="21">
        <f>VLOOKUP(B36,'[1]销售台账'!$C$2:$I$1310,7,0)</f>
        <v>0</v>
      </c>
      <c r="G36" s="20">
        <f>VLOOKUP(B36,'[1]销售台账'!$C$2:$K$1310,9,0)</f>
        <v>84.59</v>
      </c>
      <c r="H36" s="23" t="b">
        <f>G36='附件2'!H40</f>
        <v>1</v>
      </c>
      <c r="I36" s="20">
        <f>VLOOKUP(B36,'[1]销售台账'!$C$2:$J$1310,8,0)</f>
        <v>0</v>
      </c>
      <c r="J36" s="20">
        <f>VLOOKUP(B36,'[1]销售台账'!$C$2:$O$1310,13,0)</f>
        <v>0</v>
      </c>
      <c r="K36" s="30">
        <f t="shared" si="8"/>
        <v>565183.2886597939</v>
      </c>
      <c r="L36" s="20">
        <f>VLOOKUP(B36,'[1]销售台账'!$C$2:$AD$1310,28,0)</f>
        <v>0</v>
      </c>
      <c r="M36" s="31">
        <f t="shared" si="9"/>
        <v>565183.2886597939</v>
      </c>
      <c r="N36" s="20">
        <f>VLOOKUP(B36,'[1]销售台账'!$C$2:$S$1310,17,0)</f>
        <v>0</v>
      </c>
      <c r="O36" s="32">
        <f>VLOOKUP(B36,'[1]销售台账'!$C$2:$T$1310,18,0)</f>
        <v>0</v>
      </c>
      <c r="P36" s="31">
        <f>VLOOKUP(B36,'[2]5号楼'!$A$1:$H$118,8,0)</f>
        <v>565183.2886597939</v>
      </c>
      <c r="R36" s="39">
        <v>1</v>
      </c>
      <c r="S36" s="31">
        <v>661033.086151806</v>
      </c>
      <c r="T36" s="31">
        <f t="shared" si="10"/>
        <v>661033.086151806</v>
      </c>
      <c r="U36" s="31">
        <f>T36*$U$1</f>
        <v>561878.1232290352</v>
      </c>
      <c r="V36" s="40">
        <f t="shared" si="11"/>
        <v>3305.1654307587305</v>
      </c>
      <c r="W36" s="41" t="b">
        <f t="shared" si="12"/>
        <v>1</v>
      </c>
      <c r="X36" s="41" t="b">
        <f t="shared" si="13"/>
        <v>1</v>
      </c>
      <c r="Y36" s="40">
        <f t="shared" si="14"/>
        <v>95849.79749201215</v>
      </c>
      <c r="Z36" s="41"/>
      <c r="AA36" s="6">
        <f t="shared" si="15"/>
        <v>0</v>
      </c>
    </row>
    <row r="37" spans="1:27" s="2" customFormat="1" ht="9">
      <c r="A37" s="20">
        <v>36</v>
      </c>
      <c r="B37" s="21" t="s">
        <v>101</v>
      </c>
      <c r="C37" s="22" t="b">
        <f>B37='附件2'!A41</f>
        <v>1</v>
      </c>
      <c r="D37" s="21" t="s">
        <v>102</v>
      </c>
      <c r="E37" s="22" t="b">
        <f>D37='附件2'!D41</f>
        <v>1</v>
      </c>
      <c r="F37" s="21">
        <f>VLOOKUP(B37,'[1]销售台账'!$C$2:$I$1310,7,0)</f>
        <v>0</v>
      </c>
      <c r="G37" s="20">
        <f>VLOOKUP(B37,'[1]销售台账'!$C$2:$K$1310,9,0)</f>
        <v>84.59</v>
      </c>
      <c r="H37" s="23" t="b">
        <f>G37='附件2'!H41</f>
        <v>1</v>
      </c>
      <c r="I37" s="20">
        <f>VLOOKUP(B37,'[1]销售台账'!$C$2:$J$1310,8,0)</f>
        <v>0</v>
      </c>
      <c r="J37" s="20">
        <f>VLOOKUP(B37,'[1]销售台账'!$C$2:$O$1310,13,0)</f>
        <v>0</v>
      </c>
      <c r="K37" s="30">
        <f t="shared" si="8"/>
        <v>569543.5979381443</v>
      </c>
      <c r="L37" s="20">
        <f>VLOOKUP(B37,'[1]销售台账'!$C$2:$AD$1310,28,0)</f>
        <v>0</v>
      </c>
      <c r="M37" s="31">
        <f t="shared" si="9"/>
        <v>569543.5979381443</v>
      </c>
      <c r="N37" s="20">
        <f>VLOOKUP(B37,'[1]销售台账'!$C$2:$S$1310,17,0)</f>
        <v>0</v>
      </c>
      <c r="O37" s="32">
        <f>VLOOKUP(B37,'[1]销售台账'!$C$2:$T$1310,18,0)</f>
        <v>0</v>
      </c>
      <c r="P37" s="31">
        <f>VLOOKUP(B37,'[2]5号楼'!$A$1:$H$118,8,0)</f>
        <v>569543.5979381443</v>
      </c>
      <c r="R37" s="39">
        <v>1</v>
      </c>
      <c r="S37" s="31">
        <v>666132.863085549</v>
      </c>
      <c r="T37" s="31">
        <f t="shared" si="10"/>
        <v>666132.863085549</v>
      </c>
      <c r="U37" s="31">
        <f>T37*$U$1</f>
        <v>566212.9336227166</v>
      </c>
      <c r="V37" s="40">
        <f t="shared" si="11"/>
        <v>3330.66431542777</v>
      </c>
      <c r="W37" s="41" t="b">
        <f t="shared" si="12"/>
        <v>1</v>
      </c>
      <c r="X37" s="41" t="b">
        <f t="shared" si="13"/>
        <v>1</v>
      </c>
      <c r="Y37" s="40">
        <f t="shared" si="14"/>
        <v>96589.26514740463</v>
      </c>
      <c r="Z37" s="41"/>
      <c r="AA37" s="6">
        <f t="shared" si="15"/>
        <v>0</v>
      </c>
    </row>
    <row r="38" spans="1:27" s="2" customFormat="1" ht="9">
      <c r="A38" s="20">
        <v>37</v>
      </c>
      <c r="B38" s="21" t="s">
        <v>103</v>
      </c>
      <c r="C38" s="22" t="b">
        <f>B38='附件2'!A42</f>
        <v>1</v>
      </c>
      <c r="D38" s="21" t="s">
        <v>104</v>
      </c>
      <c r="E38" s="22" t="b">
        <f>D38='附件2'!D42</f>
        <v>1</v>
      </c>
      <c r="F38" s="21">
        <f>VLOOKUP(B38,'[1]销售台账'!$C$2:$I$1310,7,0)</f>
        <v>0</v>
      </c>
      <c r="G38" s="20">
        <f>VLOOKUP(B38,'[1]销售台账'!$C$2:$K$1310,9,0)</f>
        <v>84.59</v>
      </c>
      <c r="H38" s="23" t="b">
        <f>G38='附件2'!H42</f>
        <v>1</v>
      </c>
      <c r="I38" s="20">
        <f>VLOOKUP(B38,'[1]销售台账'!$C$2:$J$1310,8,0)</f>
        <v>0</v>
      </c>
      <c r="J38" s="20">
        <f>VLOOKUP(B38,'[1]销售台账'!$C$2:$O$1310,13,0)</f>
        <v>0</v>
      </c>
      <c r="K38" s="30">
        <f t="shared" si="8"/>
        <v>569543.5979381443</v>
      </c>
      <c r="L38" s="20">
        <f>VLOOKUP(B38,'[1]销售台账'!$C$2:$AD$1310,28,0)</f>
        <v>0</v>
      </c>
      <c r="M38" s="31">
        <f t="shared" si="9"/>
        <v>569543.5979381443</v>
      </c>
      <c r="N38" s="20">
        <f>VLOOKUP(B38,'[1]销售台账'!$C$2:$S$1310,17,0)</f>
        <v>0</v>
      </c>
      <c r="O38" s="32">
        <f>VLOOKUP(B38,'[1]销售台账'!$C$2:$T$1310,18,0)</f>
        <v>0</v>
      </c>
      <c r="P38" s="31">
        <f>VLOOKUP(B38,'[2]5号楼'!$A$1:$H$118,8,0)</f>
        <v>569543.5979381443</v>
      </c>
      <c r="R38" s="39">
        <v>1</v>
      </c>
      <c r="S38" s="31">
        <v>666132.863085549</v>
      </c>
      <c r="T38" s="31">
        <f t="shared" si="10"/>
        <v>666132.863085549</v>
      </c>
      <c r="U38" s="31">
        <f>T38*$U$1</f>
        <v>566212.9336227166</v>
      </c>
      <c r="V38" s="40">
        <f t="shared" si="11"/>
        <v>3330.66431542777</v>
      </c>
      <c r="W38" s="41" t="b">
        <f t="shared" si="12"/>
        <v>1</v>
      </c>
      <c r="X38" s="41" t="b">
        <f t="shared" si="13"/>
        <v>1</v>
      </c>
      <c r="Y38" s="40">
        <f t="shared" si="14"/>
        <v>96589.26514740463</v>
      </c>
      <c r="Z38" s="41"/>
      <c r="AA38" s="6">
        <f t="shared" si="15"/>
        <v>0</v>
      </c>
    </row>
    <row r="39" spans="1:27" s="2" customFormat="1" ht="9">
      <c r="A39" s="20">
        <v>38</v>
      </c>
      <c r="B39" s="21" t="s">
        <v>105</v>
      </c>
      <c r="C39" s="22" t="b">
        <f>B39='附件2'!A43</f>
        <v>1</v>
      </c>
      <c r="D39" s="21" t="s">
        <v>106</v>
      </c>
      <c r="E39" s="22" t="b">
        <f>D39='附件2'!D43</f>
        <v>1</v>
      </c>
      <c r="F39" s="21">
        <f>VLOOKUP(B39,'[1]销售台账'!$C$2:$I$1310,7,0)</f>
        <v>0</v>
      </c>
      <c r="G39" s="20">
        <f>VLOOKUP(B39,'[1]销售台账'!$C$2:$K$1310,9,0)</f>
        <v>84.59</v>
      </c>
      <c r="H39" s="23" t="b">
        <f>G39='附件2'!H43</f>
        <v>1</v>
      </c>
      <c r="I39" s="20">
        <f>VLOOKUP(B39,'[1]销售台账'!$C$2:$J$1310,8,0)</f>
        <v>0</v>
      </c>
      <c r="J39" s="20">
        <f>VLOOKUP(B39,'[1]销售台账'!$C$2:$O$1310,13,0)</f>
        <v>0</v>
      </c>
      <c r="K39" s="30">
        <f t="shared" si="8"/>
        <v>565183.2886597939</v>
      </c>
      <c r="L39" s="20">
        <f>VLOOKUP(B39,'[1]销售台账'!$C$2:$AD$1310,28,0)</f>
        <v>0</v>
      </c>
      <c r="M39" s="31">
        <f t="shared" si="9"/>
        <v>565183.2886597939</v>
      </c>
      <c r="N39" s="20">
        <f>VLOOKUP(B39,'[1]销售台账'!$C$2:$S$1310,17,0)</f>
        <v>0</v>
      </c>
      <c r="O39" s="32">
        <f>VLOOKUP(B39,'[1]销售台账'!$C$2:$T$1310,18,0)</f>
        <v>0</v>
      </c>
      <c r="P39" s="31">
        <f>VLOOKUP(B39,'[2]5号楼'!$A$1:$H$118,8,0)</f>
        <v>565183.2886597939</v>
      </c>
      <c r="R39" s="39">
        <v>1</v>
      </c>
      <c r="S39" s="31">
        <v>661033.086151806</v>
      </c>
      <c r="T39" s="31">
        <f t="shared" si="10"/>
        <v>661033.086151806</v>
      </c>
      <c r="U39" s="31">
        <f>T39*$U$1</f>
        <v>561878.1232290352</v>
      </c>
      <c r="V39" s="40">
        <f t="shared" si="11"/>
        <v>3305.1654307587305</v>
      </c>
      <c r="W39" s="41" t="b">
        <f t="shared" si="12"/>
        <v>1</v>
      </c>
      <c r="X39" s="41" t="b">
        <f t="shared" si="13"/>
        <v>1</v>
      </c>
      <c r="Y39" s="40">
        <f t="shared" si="14"/>
        <v>95849.79749201215</v>
      </c>
      <c r="Z39" s="41"/>
      <c r="AA39" s="6">
        <f t="shared" si="15"/>
        <v>0</v>
      </c>
    </row>
    <row r="40" spans="1:27" s="2" customFormat="1" ht="9">
      <c r="A40" s="20">
        <v>39</v>
      </c>
      <c r="B40" s="21" t="s">
        <v>107</v>
      </c>
      <c r="C40" s="22" t="b">
        <f>B40='附件2'!A44</f>
        <v>1</v>
      </c>
      <c r="D40" s="21" t="s">
        <v>108</v>
      </c>
      <c r="E40" s="22" t="b">
        <f>D40='附件2'!D44</f>
        <v>1</v>
      </c>
      <c r="F40" s="21">
        <f>VLOOKUP(B40,'[1]销售台账'!$C$2:$I$1310,7,0)</f>
        <v>0</v>
      </c>
      <c r="G40" s="20">
        <f>VLOOKUP(B40,'[1]销售台账'!$C$2:$K$1310,9,0)</f>
        <v>99.6</v>
      </c>
      <c r="H40" s="23" t="b">
        <f>G40='附件2'!H44</f>
        <v>1</v>
      </c>
      <c r="I40" s="29">
        <f>VLOOKUP(B40,'[1]销售台账'!$C$2:$J$1310,8,0)</f>
        <v>0</v>
      </c>
      <c r="J40" s="29">
        <f>VLOOKUP(B40,'[1]销售台账'!$C$2:$O$1310,13,0)</f>
        <v>0</v>
      </c>
      <c r="K40" s="30">
        <f t="shared" si="8"/>
        <v>696275.8762886599</v>
      </c>
      <c r="L40" s="20">
        <f>VLOOKUP(B40,'[1]销售台账'!$C$2:$AD$1310,28,0)</f>
        <v>0</v>
      </c>
      <c r="M40" s="31">
        <f t="shared" si="9"/>
        <v>696275.8762886599</v>
      </c>
      <c r="N40" s="29">
        <f>VLOOKUP(B40,'[1]销售台账'!$C$2:$S$1310,17,0)</f>
        <v>0</v>
      </c>
      <c r="O40" s="32">
        <f>VLOOKUP(B40,'[1]销售台账'!$C$2:$T$1310,18,0)</f>
        <v>0</v>
      </c>
      <c r="P40" s="31">
        <f>VLOOKUP(B40,'[2]5号楼'!$A$1:$H$118,8,0)</f>
        <v>696275.8762886599</v>
      </c>
      <c r="R40" s="39">
        <v>1</v>
      </c>
      <c r="S40" s="31">
        <v>814357.750045216</v>
      </c>
      <c r="T40" s="31">
        <f t="shared" si="10"/>
        <v>814357.750045216</v>
      </c>
      <c r="U40" s="31">
        <f>T40*$U$1</f>
        <v>692204.0875384335</v>
      </c>
      <c r="V40" s="40">
        <f t="shared" si="11"/>
        <v>4071.7887502263766</v>
      </c>
      <c r="W40" s="41" t="b">
        <f t="shared" si="12"/>
        <v>1</v>
      </c>
      <c r="X40" s="41" t="b">
        <f t="shared" si="13"/>
        <v>1</v>
      </c>
      <c r="Y40" s="40">
        <f t="shared" si="14"/>
        <v>118081.87375655607</v>
      </c>
      <c r="Z40" s="41"/>
      <c r="AA40" s="6">
        <f t="shared" si="15"/>
        <v>0</v>
      </c>
    </row>
    <row r="41" spans="1:27" s="2" customFormat="1" ht="9">
      <c r="A41" s="20">
        <v>40</v>
      </c>
      <c r="B41" s="21" t="s">
        <v>109</v>
      </c>
      <c r="C41" s="22" t="b">
        <f>B41='附件2'!A45</f>
        <v>1</v>
      </c>
      <c r="D41" s="21" t="s">
        <v>110</v>
      </c>
      <c r="E41" s="22" t="b">
        <f>D41='附件2'!D45</f>
        <v>1</v>
      </c>
      <c r="F41" s="21" t="str">
        <f>VLOOKUP(B41,'[1]销售台账'!$C$2:$I$1310,7,0)</f>
        <v>蒋晓霞</v>
      </c>
      <c r="G41" s="20">
        <f>VLOOKUP(B41,'[1]销售台账'!$C$2:$K$1310,9,0)</f>
        <v>99.6</v>
      </c>
      <c r="H41" s="23" t="b">
        <f>G41='附件2'!H45</f>
        <v>1</v>
      </c>
      <c r="I41" s="20" t="str">
        <f>VLOOKUP(B41,'[1]销售台账'!$C$2:$J$1310,8,0)</f>
        <v>已认购</v>
      </c>
      <c r="J41" s="20" t="str">
        <f>VLOOKUP(B41,'[1]销售台账'!$C$2:$O$1310,13,0)</f>
        <v>唐伊颖</v>
      </c>
      <c r="K41" s="30">
        <f t="shared" si="8"/>
        <v>931344</v>
      </c>
      <c r="L41" s="20">
        <f>VLOOKUP(B41,'[1]销售台账'!$C$2:$AD$1310,28,0)</f>
        <v>931344</v>
      </c>
      <c r="M41" s="31">
        <f t="shared" si="9"/>
        <v>0</v>
      </c>
      <c r="N41" s="20" t="str">
        <f>VLOOKUP(B41,'[1]销售台账'!$C$2:$S$1310,17,0)</f>
        <v>中介-华江</v>
      </c>
      <c r="O41" s="32">
        <f>VLOOKUP(B41,'[1]销售台账'!$C$2:$T$1310,18,0)</f>
        <v>45164</v>
      </c>
      <c r="P41" s="31">
        <f>VLOOKUP(B41,'[2]5号楼'!$A$1:$H$118,8,0)</f>
        <v>693195.4639175257</v>
      </c>
      <c r="R41" s="39">
        <v>1.2</v>
      </c>
      <c r="S41" s="31">
        <v>810754.92855851</v>
      </c>
      <c r="T41" s="31">
        <f t="shared" si="10"/>
        <v>972905.914270212</v>
      </c>
      <c r="U41" s="31">
        <f>T41*$U$1</f>
        <v>826970.0271296802</v>
      </c>
      <c r="V41" s="40">
        <f t="shared" si="11"/>
        <v>104373.97287031985</v>
      </c>
      <c r="W41" s="41" t="b">
        <f t="shared" si="12"/>
        <v>1</v>
      </c>
      <c r="X41" s="41" t="b">
        <f t="shared" si="13"/>
        <v>1</v>
      </c>
      <c r="Y41" s="40">
        <f t="shared" si="14"/>
        <v>41561.91427021194</v>
      </c>
      <c r="Z41" s="41"/>
      <c r="AA41" s="6">
        <f t="shared" si="15"/>
        <v>-162150.9857117019</v>
      </c>
    </row>
    <row r="42" spans="1:27" s="2" customFormat="1" ht="9">
      <c r="A42" s="20">
        <v>41</v>
      </c>
      <c r="B42" s="21" t="s">
        <v>111</v>
      </c>
      <c r="C42" s="22" t="b">
        <f>B42='附件2'!A46</f>
        <v>1</v>
      </c>
      <c r="D42" s="21" t="s">
        <v>112</v>
      </c>
      <c r="E42" s="22" t="b">
        <f>D42='附件2'!D46</f>
        <v>1</v>
      </c>
      <c r="F42" s="21">
        <f>VLOOKUP(B42,'[1]销售台账'!$C$2:$I$1310,7,0)</f>
        <v>0</v>
      </c>
      <c r="G42" s="20">
        <f>VLOOKUP(B42,'[1]销售台账'!$C$2:$K$1310,9,0)</f>
        <v>84.59</v>
      </c>
      <c r="H42" s="23" t="b">
        <f>G42='附件2'!H46</f>
        <v>1</v>
      </c>
      <c r="I42" s="20">
        <f>VLOOKUP(B42,'[1]销售台账'!$C$2:$J$1310,8,0)</f>
        <v>0</v>
      </c>
      <c r="J42" s="20">
        <f>VLOOKUP(B42,'[1]销售台账'!$C$2:$O$1310,13,0)</f>
        <v>0</v>
      </c>
      <c r="K42" s="30">
        <f t="shared" si="8"/>
        <v>571287.7216494846</v>
      </c>
      <c r="L42" s="20">
        <f>VLOOKUP(B42,'[1]销售台账'!$C$2:$AD$1310,28,0)</f>
        <v>0</v>
      </c>
      <c r="M42" s="31">
        <f t="shared" si="9"/>
        <v>571287.7216494846</v>
      </c>
      <c r="N42" s="20">
        <f>VLOOKUP(B42,'[1]销售台账'!$C$2:$S$1310,17,0)</f>
        <v>0</v>
      </c>
      <c r="O42" s="32">
        <f>VLOOKUP(B42,'[1]销售台账'!$C$2:$T$1310,18,0)</f>
        <v>0</v>
      </c>
      <c r="P42" s="31">
        <f>VLOOKUP(B42,'[2]5号楼'!$A$1:$H$118,8,0)</f>
        <v>571287.7216494846</v>
      </c>
      <c r="R42" s="39">
        <v>1</v>
      </c>
      <c r="S42" s="31">
        <v>668172.773859046</v>
      </c>
      <c r="T42" s="31">
        <f t="shared" si="10"/>
        <v>668172.773859046</v>
      </c>
      <c r="U42" s="31">
        <f>T42*$U$1</f>
        <v>567946.8577801891</v>
      </c>
      <c r="V42" s="40">
        <f t="shared" si="11"/>
        <v>3340.8638692954555</v>
      </c>
      <c r="W42" s="41" t="b">
        <f t="shared" si="12"/>
        <v>1</v>
      </c>
      <c r="X42" s="41" t="b">
        <f t="shared" si="13"/>
        <v>1</v>
      </c>
      <c r="Y42" s="40">
        <f t="shared" si="14"/>
        <v>96885.05220956146</v>
      </c>
      <c r="Z42" s="41"/>
      <c r="AA42" s="6">
        <f t="shared" si="15"/>
        <v>0</v>
      </c>
    </row>
    <row r="43" spans="1:27" s="2" customFormat="1" ht="9">
      <c r="A43" s="20">
        <v>42</v>
      </c>
      <c r="B43" s="21" t="s">
        <v>113</v>
      </c>
      <c r="C43" s="22" t="b">
        <f>B43='附件2'!A47</f>
        <v>1</v>
      </c>
      <c r="D43" s="21" t="s">
        <v>114</v>
      </c>
      <c r="E43" s="22" t="b">
        <f>D43='附件2'!D47</f>
        <v>1</v>
      </c>
      <c r="F43" s="21">
        <f>VLOOKUP(B43,'[1]销售台账'!$C$2:$I$1310,7,0)</f>
        <v>0</v>
      </c>
      <c r="G43" s="20">
        <f>VLOOKUP(B43,'[1]销售台账'!$C$2:$K$1310,9,0)</f>
        <v>84.59</v>
      </c>
      <c r="H43" s="23" t="b">
        <f>G43='附件2'!H47</f>
        <v>1</v>
      </c>
      <c r="I43" s="20">
        <f>VLOOKUP(B43,'[1]销售台账'!$C$2:$J$1310,8,0)</f>
        <v>0</v>
      </c>
      <c r="J43" s="20">
        <f>VLOOKUP(B43,'[1]销售台账'!$C$2:$O$1310,13,0)</f>
        <v>0</v>
      </c>
      <c r="K43" s="30">
        <f t="shared" si="8"/>
        <v>571287.7216494846</v>
      </c>
      <c r="L43" s="20">
        <f>VLOOKUP(B43,'[1]销售台账'!$C$2:$AD$1310,28,0)</f>
        <v>0</v>
      </c>
      <c r="M43" s="31">
        <f t="shared" si="9"/>
        <v>571287.7216494846</v>
      </c>
      <c r="N43" s="20">
        <f>VLOOKUP(B43,'[1]销售台账'!$C$2:$S$1310,17,0)</f>
        <v>0</v>
      </c>
      <c r="O43" s="32">
        <f>VLOOKUP(B43,'[1]销售台账'!$C$2:$T$1310,18,0)</f>
        <v>0</v>
      </c>
      <c r="P43" s="31">
        <f>VLOOKUP(B43,'[2]5号楼'!$A$1:$H$118,8,0)</f>
        <v>571287.7216494846</v>
      </c>
      <c r="R43" s="39">
        <v>1</v>
      </c>
      <c r="S43" s="31">
        <v>668172.773859046</v>
      </c>
      <c r="T43" s="31">
        <f t="shared" si="10"/>
        <v>668172.773859046</v>
      </c>
      <c r="U43" s="31">
        <f>T43*$U$1</f>
        <v>567946.8577801891</v>
      </c>
      <c r="V43" s="40">
        <f t="shared" si="11"/>
        <v>3340.8638692954555</v>
      </c>
      <c r="W43" s="41" t="b">
        <f t="shared" si="12"/>
        <v>1</v>
      </c>
      <c r="X43" s="41" t="b">
        <f t="shared" si="13"/>
        <v>1</v>
      </c>
      <c r="Y43" s="40">
        <f t="shared" si="14"/>
        <v>96885.05220956146</v>
      </c>
      <c r="Z43" s="41"/>
      <c r="AA43" s="6">
        <f t="shared" si="15"/>
        <v>0</v>
      </c>
    </row>
    <row r="44" spans="1:27" s="2" customFormat="1" ht="9">
      <c r="A44" s="20">
        <v>43</v>
      </c>
      <c r="B44" s="21" t="s">
        <v>115</v>
      </c>
      <c r="C44" s="22" t="b">
        <f>B44='附件2'!A48</f>
        <v>1</v>
      </c>
      <c r="D44" s="21" t="s">
        <v>116</v>
      </c>
      <c r="E44" s="22" t="b">
        <f>D44='附件2'!D48</f>
        <v>1</v>
      </c>
      <c r="F44" s="21">
        <f>VLOOKUP(B44,'[1]销售台账'!$C$2:$I$1310,7,0)</f>
        <v>0</v>
      </c>
      <c r="G44" s="20">
        <f>VLOOKUP(B44,'[1]销售台账'!$C$2:$K$1310,9,0)</f>
        <v>84.59</v>
      </c>
      <c r="H44" s="23" t="b">
        <f>G44='附件2'!H48</f>
        <v>1</v>
      </c>
      <c r="I44" s="20">
        <f>VLOOKUP(B44,'[1]销售台账'!$C$2:$J$1310,8,0)</f>
        <v>0</v>
      </c>
      <c r="J44" s="29">
        <f>VLOOKUP(B44,'[1]销售台账'!$C$2:$O$1310,13,0)</f>
        <v>0</v>
      </c>
      <c r="K44" s="30">
        <f t="shared" si="8"/>
        <v>566927.4123711342</v>
      </c>
      <c r="L44" s="20">
        <f>VLOOKUP(B44,'[1]销售台账'!$C$2:$AD$1310,28,0)</f>
        <v>0</v>
      </c>
      <c r="M44" s="31">
        <f t="shared" si="9"/>
        <v>566927.4123711342</v>
      </c>
      <c r="N44" s="29">
        <f>VLOOKUP(B44,'[1]销售台账'!$C$2:$S$1310,17,0)</f>
        <v>0</v>
      </c>
      <c r="O44" s="32">
        <f>VLOOKUP(B44,'[1]销售台账'!$C$2:$T$1310,18,0)</f>
        <v>0</v>
      </c>
      <c r="P44" s="31">
        <f>VLOOKUP(B44,'[2]5号楼'!$A$1:$H$118,8,0)</f>
        <v>566927.4123711342</v>
      </c>
      <c r="R44" s="39">
        <v>1</v>
      </c>
      <c r="S44" s="31">
        <v>663072.996925303</v>
      </c>
      <c r="T44" s="31">
        <f t="shared" si="10"/>
        <v>663072.996925303</v>
      </c>
      <c r="U44" s="31">
        <f>T44*$U$1</f>
        <v>563612.0473865075</v>
      </c>
      <c r="V44" s="40">
        <f t="shared" si="11"/>
        <v>3315.364984626649</v>
      </c>
      <c r="W44" s="41" t="b">
        <f t="shared" si="12"/>
        <v>1</v>
      </c>
      <c r="X44" s="41" t="b">
        <f t="shared" si="13"/>
        <v>1</v>
      </c>
      <c r="Y44" s="40">
        <f t="shared" si="14"/>
        <v>96145.58455416886</v>
      </c>
      <c r="Z44" s="41"/>
      <c r="AA44" s="6">
        <f t="shared" si="15"/>
        <v>0</v>
      </c>
    </row>
    <row r="45" spans="1:27" s="2" customFormat="1" ht="9">
      <c r="A45" s="20">
        <v>44</v>
      </c>
      <c r="B45" s="21" t="s">
        <v>117</v>
      </c>
      <c r="C45" s="22" t="b">
        <f>B45='附件2'!A49</f>
        <v>1</v>
      </c>
      <c r="D45" s="21" t="s">
        <v>118</v>
      </c>
      <c r="E45" s="22" t="b">
        <f>D45='附件2'!D49</f>
        <v>1</v>
      </c>
      <c r="F45" s="21">
        <f>VLOOKUP(B45,'[1]销售台账'!$C$2:$I$1310,7,0)</f>
        <v>0</v>
      </c>
      <c r="G45" s="20">
        <f>VLOOKUP(B45,'[1]销售台账'!$C$2:$K$1310,9,0)</f>
        <v>99.6</v>
      </c>
      <c r="H45" s="23" t="b">
        <f>G45='附件2'!H49</f>
        <v>1</v>
      </c>
      <c r="I45" s="20">
        <f>VLOOKUP(B45,'[1]销售台账'!$C$2:$J$1310,8,0)</f>
        <v>0</v>
      </c>
      <c r="J45" s="29">
        <f>VLOOKUP(B45,'[1]销售台账'!$C$2:$O$1310,13,0)</f>
        <v>0</v>
      </c>
      <c r="K45" s="30">
        <f t="shared" si="8"/>
        <v>698329.4845360825</v>
      </c>
      <c r="L45" s="20">
        <f>VLOOKUP(B45,'[1]销售台账'!$C$2:$AD$1310,28,0)</f>
        <v>0</v>
      </c>
      <c r="M45" s="31">
        <f t="shared" si="9"/>
        <v>698329.4845360825</v>
      </c>
      <c r="N45" s="29">
        <f>VLOOKUP(B45,'[1]销售台账'!$C$2:$S$1310,17,0)</f>
        <v>0</v>
      </c>
      <c r="O45" s="32">
        <f>VLOOKUP(B45,'[1]销售台账'!$C$2:$T$1310,18,0)</f>
        <v>0</v>
      </c>
      <c r="P45" s="31">
        <f>VLOOKUP(B45,'[2]5号楼'!$A$1:$H$118,8,0)</f>
        <v>698329.4845360825</v>
      </c>
      <c r="R45" s="39">
        <v>1</v>
      </c>
      <c r="S45" s="31">
        <v>816759.631036354</v>
      </c>
      <c r="T45" s="31">
        <f t="shared" si="10"/>
        <v>816759.631036354</v>
      </c>
      <c r="U45" s="31">
        <f>T45*$U$1</f>
        <v>694245.6863809009</v>
      </c>
      <c r="V45" s="40">
        <f t="shared" si="11"/>
        <v>4083.7981551815756</v>
      </c>
      <c r="W45" s="41" t="b">
        <f t="shared" si="12"/>
        <v>1</v>
      </c>
      <c r="X45" s="41" t="b">
        <f t="shared" si="13"/>
        <v>1</v>
      </c>
      <c r="Y45" s="40">
        <f t="shared" si="14"/>
        <v>118430.14650027151</v>
      </c>
      <c r="Z45" s="41"/>
      <c r="AA45" s="6">
        <f t="shared" si="15"/>
        <v>0</v>
      </c>
    </row>
    <row r="46" spans="1:27" s="2" customFormat="1" ht="9">
      <c r="A46" s="20">
        <v>45</v>
      </c>
      <c r="B46" s="21" t="s">
        <v>119</v>
      </c>
      <c r="C46" s="22" t="b">
        <f>B46='附件2'!A50</f>
        <v>1</v>
      </c>
      <c r="D46" s="21" t="s">
        <v>120</v>
      </c>
      <c r="E46" s="22" t="b">
        <f>D46='附件2'!D50</f>
        <v>1</v>
      </c>
      <c r="F46" s="21" t="str">
        <f>VLOOKUP(B46,'[1]销售台账'!$C$2:$I$1310,7,0)</f>
        <v>范丽娟</v>
      </c>
      <c r="G46" s="20">
        <f>VLOOKUP(B46,'[1]销售台账'!$C$2:$K$1310,9,0)</f>
        <v>99.6</v>
      </c>
      <c r="H46" s="23" t="b">
        <f>G46='附件2'!H50</f>
        <v>1</v>
      </c>
      <c r="I46" s="29">
        <f>VLOOKUP(B46,'[1]销售台账'!$C$2:$J$1310,8,0)</f>
        <v>0</v>
      </c>
      <c r="J46" s="29" t="str">
        <f>VLOOKUP(B46,'[1]销售台账'!$C$2:$O$1310,13,0)</f>
        <v>李沃潮;胡碧莉</v>
      </c>
      <c r="K46" s="30">
        <f t="shared" si="8"/>
        <v>695249</v>
      </c>
      <c r="L46" s="20">
        <f>VLOOKUP(B46,'[1]销售台账'!$C$2:$AD$1310,28,0)</f>
        <v>695249</v>
      </c>
      <c r="M46" s="31">
        <f t="shared" si="9"/>
        <v>0</v>
      </c>
      <c r="N46" s="29" t="str">
        <f>VLOOKUP(B46,'[1]销售台账'!$C$2:$S$1310,17,0)</f>
        <v>中介-兆丰</v>
      </c>
      <c r="O46" s="32">
        <f>VLOOKUP(B46,'[1]销售台账'!$C$2:$T$1310,18,0)</f>
        <v>0</v>
      </c>
      <c r="P46" s="31">
        <f>VLOOKUP(B46,'[2]5号楼'!$A$1:$H$118,8,0)</f>
        <v>695249.0721649486</v>
      </c>
      <c r="R46" s="39">
        <v>1</v>
      </c>
      <c r="S46" s="31">
        <v>813156.809549647</v>
      </c>
      <c r="T46" s="31">
        <f t="shared" si="10"/>
        <v>813156.809549647</v>
      </c>
      <c r="U46" s="31">
        <f>T46*$U$1</f>
        <v>691183.2881171999</v>
      </c>
      <c r="V46" s="40">
        <f t="shared" si="11"/>
        <v>4065.7118828000966</v>
      </c>
      <c r="W46" s="41" t="b">
        <f t="shared" si="12"/>
        <v>1</v>
      </c>
      <c r="X46" s="41" t="b">
        <f t="shared" si="13"/>
        <v>1</v>
      </c>
      <c r="Y46" s="40">
        <f t="shared" si="14"/>
        <v>117907.80954964703</v>
      </c>
      <c r="Z46" s="41"/>
      <c r="AA46" s="6">
        <f t="shared" si="15"/>
        <v>0</v>
      </c>
    </row>
    <row r="47" spans="1:27" s="2" customFormat="1" ht="9">
      <c r="A47" s="20">
        <v>46</v>
      </c>
      <c r="B47" s="21" t="s">
        <v>121</v>
      </c>
      <c r="C47" s="22" t="b">
        <f>B47='附件2'!A51</f>
        <v>1</v>
      </c>
      <c r="D47" s="21" t="s">
        <v>122</v>
      </c>
      <c r="E47" s="22" t="b">
        <f>D47='附件2'!D51</f>
        <v>1</v>
      </c>
      <c r="F47" s="21">
        <f>VLOOKUP(B47,'[1]销售台账'!$C$2:$I$1310,7,0)</f>
        <v>0</v>
      </c>
      <c r="G47" s="20">
        <f>VLOOKUP(B47,'[1]销售台账'!$C$2:$K$1310,9,0)</f>
        <v>84.59</v>
      </c>
      <c r="H47" s="23" t="b">
        <f>G47='附件2'!H51</f>
        <v>1</v>
      </c>
      <c r="I47" s="20">
        <f>VLOOKUP(B47,'[1]销售台账'!$C$2:$J$1310,8,0)</f>
        <v>0</v>
      </c>
      <c r="J47" s="20">
        <f>VLOOKUP(B47,'[1]销售台账'!$C$2:$O$1310,13,0)</f>
        <v>0</v>
      </c>
      <c r="K47" s="30">
        <f t="shared" si="8"/>
        <v>568671.5360824743</v>
      </c>
      <c r="L47" s="20">
        <f>VLOOKUP(B47,'[1]销售台账'!$C$2:$AD$1310,28,0)</f>
        <v>0</v>
      </c>
      <c r="M47" s="31">
        <f t="shared" si="9"/>
        <v>568671.5360824743</v>
      </c>
      <c r="N47" s="20">
        <f>VLOOKUP(B47,'[1]销售台账'!$C$2:$S$1310,17,0)</f>
        <v>0</v>
      </c>
      <c r="O47" s="32">
        <f>VLOOKUP(B47,'[1]销售台账'!$C$2:$T$1310,18,0)</f>
        <v>0</v>
      </c>
      <c r="P47" s="31">
        <f>VLOOKUP(B47,'[2]5号楼'!$A$1:$H$118,8,0)</f>
        <v>568671.5360824743</v>
      </c>
      <c r="R47" s="39">
        <v>1</v>
      </c>
      <c r="S47" s="31">
        <v>665112.9076988</v>
      </c>
      <c r="T47" s="31">
        <f t="shared" si="10"/>
        <v>665112.9076988</v>
      </c>
      <c r="U47" s="31">
        <f>T47*$U$1</f>
        <v>565345.97154398</v>
      </c>
      <c r="V47" s="40">
        <f t="shared" si="11"/>
        <v>3325.5645384943346</v>
      </c>
      <c r="W47" s="41" t="b">
        <f t="shared" si="12"/>
        <v>1</v>
      </c>
      <c r="X47" s="41" t="b">
        <f t="shared" si="13"/>
        <v>1</v>
      </c>
      <c r="Y47" s="40">
        <f t="shared" si="14"/>
        <v>96441.37161632569</v>
      </c>
      <c r="Z47" s="41"/>
      <c r="AA47" s="6">
        <f t="shared" si="15"/>
        <v>0</v>
      </c>
    </row>
    <row r="48" spans="1:27" s="2" customFormat="1" ht="9">
      <c r="A48" s="20">
        <v>47</v>
      </c>
      <c r="B48" s="21" t="s">
        <v>123</v>
      </c>
      <c r="C48" s="22" t="b">
        <f>B48='附件2'!A52</f>
        <v>1</v>
      </c>
      <c r="D48" s="21" t="s">
        <v>124</v>
      </c>
      <c r="E48" s="22" t="b">
        <f>D48='附件2'!D52</f>
        <v>1</v>
      </c>
      <c r="F48" s="21">
        <f>VLOOKUP(B48,'[1]销售台账'!$C$2:$I$1310,7,0)</f>
        <v>0</v>
      </c>
      <c r="G48" s="20">
        <f>VLOOKUP(B48,'[1]销售台账'!$C$2:$K$1310,9,0)</f>
        <v>84.59</v>
      </c>
      <c r="H48" s="23" t="b">
        <f>G48='附件2'!H52</f>
        <v>1</v>
      </c>
      <c r="I48" s="29">
        <f>VLOOKUP(B48,'[1]销售台账'!$C$2:$J$1310,8,0)</f>
        <v>0</v>
      </c>
      <c r="J48" s="29">
        <f>VLOOKUP(B48,'[1]销售台账'!$C$2:$O$1310,13,0)</f>
        <v>0</v>
      </c>
      <c r="K48" s="30">
        <f t="shared" si="8"/>
        <v>573031.8453608248</v>
      </c>
      <c r="L48" s="20">
        <f>VLOOKUP(B48,'[1]销售台账'!$C$2:$AD$1310,28,0)</f>
        <v>0</v>
      </c>
      <c r="M48" s="31">
        <f t="shared" si="9"/>
        <v>573031.8453608248</v>
      </c>
      <c r="N48" s="29">
        <f>VLOOKUP(B48,'[1]销售台账'!$C$2:$S$1310,17,0)</f>
        <v>0</v>
      </c>
      <c r="O48" s="32">
        <f>VLOOKUP(B48,'[1]销售台账'!$C$2:$T$1310,18,0)</f>
        <v>0</v>
      </c>
      <c r="P48" s="31">
        <f>VLOOKUP(B48,'[2]5号楼'!$A$1:$H$118,8,0)</f>
        <v>573031.8453608248</v>
      </c>
      <c r="R48" s="39">
        <v>1</v>
      </c>
      <c r="S48" s="31">
        <v>670212.684632544</v>
      </c>
      <c r="T48" s="31">
        <f t="shared" si="10"/>
        <v>670212.684632544</v>
      </c>
      <c r="U48" s="31">
        <f>T48*$U$1</f>
        <v>569680.7819376624</v>
      </c>
      <c r="V48" s="40">
        <f t="shared" si="11"/>
        <v>3351.0634231624426</v>
      </c>
      <c r="W48" s="41" t="b">
        <f t="shared" si="12"/>
        <v>1</v>
      </c>
      <c r="X48" s="41" t="b">
        <f t="shared" si="13"/>
        <v>1</v>
      </c>
      <c r="Y48" s="40">
        <f t="shared" si="14"/>
        <v>97180.83927171922</v>
      </c>
      <c r="Z48" s="41"/>
      <c r="AA48" s="6">
        <f t="shared" si="15"/>
        <v>0</v>
      </c>
    </row>
    <row r="49" spans="1:27" s="2" customFormat="1" ht="9">
      <c r="A49" s="20">
        <v>48</v>
      </c>
      <c r="B49" s="21" t="s">
        <v>125</v>
      </c>
      <c r="C49" s="22" t="b">
        <f>B49='附件2'!A53</f>
        <v>1</v>
      </c>
      <c r="D49" s="21" t="s">
        <v>126</v>
      </c>
      <c r="E49" s="22" t="b">
        <f>D49='附件2'!D53</f>
        <v>1</v>
      </c>
      <c r="F49" s="21">
        <f>VLOOKUP(B49,'[1]销售台账'!$C$2:$I$1310,7,0)</f>
        <v>0</v>
      </c>
      <c r="G49" s="20">
        <f>VLOOKUP(B49,'[1]销售台账'!$C$2:$K$1310,9,0)</f>
        <v>84.59</v>
      </c>
      <c r="H49" s="23" t="b">
        <f>G49='附件2'!H53</f>
        <v>1</v>
      </c>
      <c r="I49" s="20">
        <f>VLOOKUP(B49,'[1]销售台账'!$C$2:$J$1310,8,0)</f>
        <v>0</v>
      </c>
      <c r="J49" s="20">
        <f>VLOOKUP(B49,'[1]销售台账'!$C$2:$O$1310,13,0)</f>
        <v>0</v>
      </c>
      <c r="K49" s="30">
        <f t="shared" si="8"/>
        <v>573031.8453608248</v>
      </c>
      <c r="L49" s="20">
        <f>VLOOKUP(B49,'[1]销售台账'!$C$2:$AD$1310,28,0)</f>
        <v>0</v>
      </c>
      <c r="M49" s="31">
        <f t="shared" si="9"/>
        <v>573031.8453608248</v>
      </c>
      <c r="N49" s="20">
        <f>VLOOKUP(B49,'[1]销售台账'!$C$2:$S$1310,17,0)</f>
        <v>0</v>
      </c>
      <c r="O49" s="32">
        <f>VLOOKUP(B49,'[1]销售台账'!$C$2:$T$1310,18,0)</f>
        <v>0</v>
      </c>
      <c r="P49" s="31">
        <f>VLOOKUP(B49,'[2]5号楼'!$A$1:$H$118,8,0)</f>
        <v>573031.8453608248</v>
      </c>
      <c r="R49" s="39">
        <v>1</v>
      </c>
      <c r="S49" s="31">
        <v>670212.684632544</v>
      </c>
      <c r="T49" s="31">
        <f t="shared" si="10"/>
        <v>670212.684632544</v>
      </c>
      <c r="U49" s="31">
        <f>T49*$U$1</f>
        <v>569680.7819376624</v>
      </c>
      <c r="V49" s="40">
        <f t="shared" si="11"/>
        <v>3351.0634231624426</v>
      </c>
      <c r="W49" s="41" t="b">
        <f t="shared" si="12"/>
        <v>1</v>
      </c>
      <c r="X49" s="41" t="b">
        <f t="shared" si="13"/>
        <v>1</v>
      </c>
      <c r="Y49" s="40">
        <f t="shared" si="14"/>
        <v>97180.83927171922</v>
      </c>
      <c r="Z49" s="41"/>
      <c r="AA49" s="6">
        <f t="shared" si="15"/>
        <v>0</v>
      </c>
    </row>
    <row r="50" spans="1:27" s="2" customFormat="1" ht="9">
      <c r="A50" s="20">
        <v>49</v>
      </c>
      <c r="B50" s="21" t="s">
        <v>127</v>
      </c>
      <c r="C50" s="22" t="b">
        <f>B50='附件2'!A54</f>
        <v>1</v>
      </c>
      <c r="D50" s="21" t="s">
        <v>128</v>
      </c>
      <c r="E50" s="22" t="b">
        <f>D50='附件2'!D54</f>
        <v>1</v>
      </c>
      <c r="F50" s="21">
        <f>VLOOKUP(B50,'[1]销售台账'!$C$2:$I$1310,7,0)</f>
        <v>0</v>
      </c>
      <c r="G50" s="20">
        <f>VLOOKUP(B50,'[1]销售台账'!$C$2:$K$1310,9,0)</f>
        <v>84.59</v>
      </c>
      <c r="H50" s="23" t="b">
        <f>G50='附件2'!H54</f>
        <v>1</v>
      </c>
      <c r="I50" s="20">
        <f>VLOOKUP(B50,'[1]销售台账'!$C$2:$J$1310,8,0)</f>
        <v>0</v>
      </c>
      <c r="J50" s="20">
        <f>VLOOKUP(B50,'[1]销售台账'!$C$2:$O$1310,13,0)</f>
        <v>0</v>
      </c>
      <c r="K50" s="30">
        <f t="shared" si="8"/>
        <v>568671.5360824743</v>
      </c>
      <c r="L50" s="20">
        <f>VLOOKUP(B50,'[1]销售台账'!$C$2:$AD$1310,28,0)</f>
        <v>0</v>
      </c>
      <c r="M50" s="31">
        <f t="shared" si="9"/>
        <v>568671.5360824743</v>
      </c>
      <c r="N50" s="20">
        <f>VLOOKUP(B50,'[1]销售台账'!$C$2:$S$1310,17,0)</f>
        <v>0</v>
      </c>
      <c r="O50" s="32">
        <f>VLOOKUP(B50,'[1]销售台账'!$C$2:$T$1310,18,0)</f>
        <v>0</v>
      </c>
      <c r="P50" s="31">
        <f>VLOOKUP(B50,'[2]5号楼'!$A$1:$H$118,8,0)</f>
        <v>568671.5360824743</v>
      </c>
      <c r="R50" s="39">
        <v>1</v>
      </c>
      <c r="S50" s="31">
        <v>665112.9076988</v>
      </c>
      <c r="T50" s="31">
        <f t="shared" si="10"/>
        <v>665112.9076988</v>
      </c>
      <c r="U50" s="31">
        <f>T50*$U$1</f>
        <v>565345.97154398</v>
      </c>
      <c r="V50" s="40">
        <f t="shared" si="11"/>
        <v>3325.5645384943346</v>
      </c>
      <c r="W50" s="41" t="b">
        <f t="shared" si="12"/>
        <v>1</v>
      </c>
      <c r="X50" s="41" t="b">
        <f t="shared" si="13"/>
        <v>1</v>
      </c>
      <c r="Y50" s="40">
        <f t="shared" si="14"/>
        <v>96441.37161632569</v>
      </c>
      <c r="Z50" s="41"/>
      <c r="AA50" s="6">
        <f t="shared" si="15"/>
        <v>0</v>
      </c>
    </row>
    <row r="51" spans="1:27" s="2" customFormat="1" ht="9">
      <c r="A51" s="20">
        <v>50</v>
      </c>
      <c r="B51" s="21" t="s">
        <v>129</v>
      </c>
      <c r="C51" s="22" t="b">
        <f>B51='附件2'!A55</f>
        <v>1</v>
      </c>
      <c r="D51" s="21" t="s">
        <v>130</v>
      </c>
      <c r="E51" s="22" t="b">
        <f>D51='附件2'!D55</f>
        <v>1</v>
      </c>
      <c r="F51" s="21">
        <f>VLOOKUP(B51,'[1]销售台账'!$C$2:$I$1310,7,0)</f>
        <v>0</v>
      </c>
      <c r="G51" s="20">
        <f>VLOOKUP(B51,'[1]销售台账'!$C$2:$K$1310,9,0)</f>
        <v>99.6</v>
      </c>
      <c r="H51" s="23" t="b">
        <f>G51='附件2'!H55</f>
        <v>1</v>
      </c>
      <c r="I51" s="20">
        <f>VLOOKUP(B51,'[1]销售台账'!$C$2:$J$1310,8,0)</f>
        <v>0</v>
      </c>
      <c r="J51" s="20">
        <f>VLOOKUP(B51,'[1]销售台账'!$C$2:$O$1310,13,0)</f>
        <v>0</v>
      </c>
      <c r="K51" s="30">
        <f t="shared" si="8"/>
        <v>700383.0927835052</v>
      </c>
      <c r="L51" s="20">
        <f>VLOOKUP(B51,'[1]销售台账'!$C$2:$AD$1310,28,0)</f>
        <v>0</v>
      </c>
      <c r="M51" s="31">
        <f t="shared" si="9"/>
        <v>700383.0927835052</v>
      </c>
      <c r="N51" s="20">
        <f>VLOOKUP(B51,'[1]销售台账'!$C$2:$S$1310,17,0)</f>
        <v>0</v>
      </c>
      <c r="O51" s="32">
        <f>VLOOKUP(B51,'[1]销售台账'!$C$2:$T$1310,18,0)</f>
        <v>0</v>
      </c>
      <c r="P51" s="31">
        <f>VLOOKUP(B51,'[2]5号楼'!$A$1:$H$118,8,0)</f>
        <v>700383.0927835052</v>
      </c>
      <c r="R51" s="39">
        <v>1</v>
      </c>
      <c r="S51" s="31">
        <v>819161.512027491</v>
      </c>
      <c r="T51" s="31">
        <f t="shared" si="10"/>
        <v>819161.512027491</v>
      </c>
      <c r="U51" s="31">
        <f>T51*$U$1</f>
        <v>696287.2852233673</v>
      </c>
      <c r="V51" s="40">
        <f t="shared" si="11"/>
        <v>4095.8075601379387</v>
      </c>
      <c r="W51" s="41" t="b">
        <f t="shared" si="12"/>
        <v>1</v>
      </c>
      <c r="X51" s="41" t="b">
        <f t="shared" si="13"/>
        <v>1</v>
      </c>
      <c r="Y51" s="40">
        <f t="shared" si="14"/>
        <v>118778.41924398579</v>
      </c>
      <c r="Z51" s="41"/>
      <c r="AA51" s="6">
        <f t="shared" si="15"/>
        <v>0</v>
      </c>
    </row>
    <row r="52" spans="1:27" s="2" customFormat="1" ht="9">
      <c r="A52" s="20">
        <v>51</v>
      </c>
      <c r="B52" s="21" t="s">
        <v>131</v>
      </c>
      <c r="C52" s="22" t="b">
        <f>B52='附件2'!A56</f>
        <v>1</v>
      </c>
      <c r="D52" s="21" t="s">
        <v>132</v>
      </c>
      <c r="E52" s="22" t="b">
        <f>D52='附件2'!D56</f>
        <v>1</v>
      </c>
      <c r="F52" s="21">
        <f>VLOOKUP(B52,'[1]销售台账'!$C$2:$I$1310,7,0)</f>
        <v>0</v>
      </c>
      <c r="G52" s="20">
        <f>VLOOKUP(B52,'[1]销售台账'!$C$2:$K$1310,9,0)</f>
        <v>84.59</v>
      </c>
      <c r="H52" s="23" t="b">
        <f>G52='附件2'!H56</f>
        <v>1</v>
      </c>
      <c r="I52" s="20">
        <f>VLOOKUP(B52,'[1]销售台账'!$C$2:$J$1310,8,0)</f>
        <v>0</v>
      </c>
      <c r="J52" s="20">
        <f>VLOOKUP(B52,'[1]销售台账'!$C$2:$O$1310,13,0)</f>
        <v>0</v>
      </c>
      <c r="K52" s="30">
        <f t="shared" si="8"/>
        <v>571287.7216494846</v>
      </c>
      <c r="L52" s="20">
        <f>VLOOKUP(B52,'[1]销售台账'!$C$2:$AD$1310,28,0)</f>
        <v>0</v>
      </c>
      <c r="M52" s="31">
        <f t="shared" si="9"/>
        <v>571287.7216494846</v>
      </c>
      <c r="N52" s="20">
        <f>VLOOKUP(B52,'[1]销售台账'!$C$2:$S$1310,17,0)</f>
        <v>0</v>
      </c>
      <c r="O52" s="32">
        <f>VLOOKUP(B52,'[1]销售台账'!$C$2:$T$1310,18,0)</f>
        <v>0</v>
      </c>
      <c r="P52" s="31">
        <f>VLOOKUP(B52,'[2]5号楼'!$A$1:$H$118,8,0)</f>
        <v>571287.7216494846</v>
      </c>
      <c r="R52" s="39">
        <v>1</v>
      </c>
      <c r="S52" s="31">
        <v>668172.773859046</v>
      </c>
      <c r="T52" s="31">
        <f t="shared" si="10"/>
        <v>668172.773859046</v>
      </c>
      <c r="U52" s="31">
        <f>T52*$U$1</f>
        <v>567946.8577801891</v>
      </c>
      <c r="V52" s="40">
        <f t="shared" si="11"/>
        <v>3340.8638692954555</v>
      </c>
      <c r="W52" s="41" t="b">
        <f t="shared" si="12"/>
        <v>1</v>
      </c>
      <c r="X52" s="41" t="b">
        <f t="shared" si="13"/>
        <v>1</v>
      </c>
      <c r="Y52" s="40">
        <f t="shared" si="14"/>
        <v>96885.05220956146</v>
      </c>
      <c r="Z52" s="41"/>
      <c r="AA52" s="6">
        <f t="shared" si="15"/>
        <v>0</v>
      </c>
    </row>
    <row r="53" spans="1:27" s="2" customFormat="1" ht="9">
      <c r="A53" s="20">
        <v>52</v>
      </c>
      <c r="B53" s="21" t="s">
        <v>133</v>
      </c>
      <c r="C53" s="22" t="b">
        <f>B53='附件2'!A57</f>
        <v>1</v>
      </c>
      <c r="D53" s="21" t="s">
        <v>134</v>
      </c>
      <c r="E53" s="22" t="b">
        <f>D53='附件2'!D57</f>
        <v>1</v>
      </c>
      <c r="F53" s="21">
        <f>VLOOKUP(B53,'[1]销售台账'!$C$2:$I$1310,7,0)</f>
        <v>0</v>
      </c>
      <c r="G53" s="20">
        <f>VLOOKUP(B53,'[1]销售台账'!$C$2:$K$1310,9,0)</f>
        <v>84.59</v>
      </c>
      <c r="H53" s="23" t="b">
        <f>G53='附件2'!H57</f>
        <v>1</v>
      </c>
      <c r="I53" s="29">
        <f>VLOOKUP(B53,'[1]销售台账'!$C$2:$J$1310,8,0)</f>
        <v>0</v>
      </c>
      <c r="J53" s="29">
        <f>VLOOKUP(B53,'[1]销售台账'!$C$2:$O$1310,13,0)</f>
        <v>0</v>
      </c>
      <c r="K53" s="30">
        <f t="shared" si="8"/>
        <v>575648.0309278351</v>
      </c>
      <c r="L53" s="20">
        <f>VLOOKUP(B53,'[1]销售台账'!$C$2:$AD$1310,28,0)</f>
        <v>0</v>
      </c>
      <c r="M53" s="31">
        <f t="shared" si="9"/>
        <v>575648.0309278351</v>
      </c>
      <c r="N53" s="29">
        <f>VLOOKUP(B53,'[1]销售台账'!$C$2:$S$1310,17,0)</f>
        <v>0</v>
      </c>
      <c r="O53" s="32">
        <f>VLOOKUP(B53,'[1]销售台账'!$C$2:$T$1310,18,0)</f>
        <v>0</v>
      </c>
      <c r="P53" s="31">
        <f>VLOOKUP(B53,'[2]5号楼'!$A$1:$H$118,8,0)</f>
        <v>575648.0309278351</v>
      </c>
      <c r="R53" s="39">
        <v>1</v>
      </c>
      <c r="S53" s="31">
        <v>673272.55079279</v>
      </c>
      <c r="T53" s="31">
        <f t="shared" si="10"/>
        <v>673272.55079279</v>
      </c>
      <c r="U53" s="31">
        <f>T53*$U$1</f>
        <v>572281.6681738715</v>
      </c>
      <c r="V53" s="40">
        <f t="shared" si="11"/>
        <v>3366.36275396368</v>
      </c>
      <c r="W53" s="41" t="b">
        <f t="shared" si="12"/>
        <v>1</v>
      </c>
      <c r="X53" s="41" t="b">
        <f t="shared" si="13"/>
        <v>1</v>
      </c>
      <c r="Y53" s="40">
        <f t="shared" si="14"/>
        <v>97624.51986495487</v>
      </c>
      <c r="Z53" s="41"/>
      <c r="AA53" s="6">
        <f t="shared" si="15"/>
        <v>0</v>
      </c>
    </row>
    <row r="54" spans="1:27" s="2" customFormat="1" ht="9">
      <c r="A54" s="20">
        <v>53</v>
      </c>
      <c r="B54" s="21" t="s">
        <v>135</v>
      </c>
      <c r="C54" s="22" t="b">
        <f>B54='附件2'!A58</f>
        <v>1</v>
      </c>
      <c r="D54" s="21" t="s">
        <v>136</v>
      </c>
      <c r="E54" s="22" t="b">
        <f>D54='附件2'!D58</f>
        <v>1</v>
      </c>
      <c r="F54" s="21">
        <f>VLOOKUP(B54,'[1]销售台账'!$C$2:$I$1310,7,0)</f>
        <v>0</v>
      </c>
      <c r="G54" s="20">
        <f>VLOOKUP(B54,'[1]销售台账'!$C$2:$K$1310,9,0)</f>
        <v>84.59</v>
      </c>
      <c r="H54" s="23" t="b">
        <f>G54='附件2'!H58</f>
        <v>1</v>
      </c>
      <c r="I54" s="20">
        <f>VLOOKUP(B54,'[1]销售台账'!$C$2:$J$1310,8,0)</f>
        <v>0</v>
      </c>
      <c r="J54" s="29">
        <f>VLOOKUP(B54,'[1]销售台账'!$C$2:$O$1310,13,0)</f>
        <v>0</v>
      </c>
      <c r="K54" s="30">
        <f t="shared" si="8"/>
        <v>575648.0309278351</v>
      </c>
      <c r="L54" s="20">
        <f>VLOOKUP(B54,'[1]销售台账'!$C$2:$AD$1310,28,0)</f>
        <v>0</v>
      </c>
      <c r="M54" s="31">
        <f t="shared" si="9"/>
        <v>575648.0309278351</v>
      </c>
      <c r="N54" s="29">
        <f>VLOOKUP(B54,'[1]销售台账'!$C$2:$S$1310,17,0)</f>
        <v>0</v>
      </c>
      <c r="O54" s="32">
        <f>VLOOKUP(B54,'[1]销售台账'!$C$2:$T$1310,18,0)</f>
        <v>0</v>
      </c>
      <c r="P54" s="31">
        <f>VLOOKUP(B54,'[2]5号楼'!$A$1:$H$118,8,0)</f>
        <v>575648.0309278351</v>
      </c>
      <c r="R54" s="39">
        <v>1</v>
      </c>
      <c r="S54" s="31">
        <v>673272.55079279</v>
      </c>
      <c r="T54" s="31">
        <f t="shared" si="10"/>
        <v>673272.55079279</v>
      </c>
      <c r="U54" s="31">
        <f>T54*$U$1</f>
        <v>572281.6681738715</v>
      </c>
      <c r="V54" s="40">
        <f t="shared" si="11"/>
        <v>3366.36275396368</v>
      </c>
      <c r="W54" s="41" t="b">
        <f t="shared" si="12"/>
        <v>1</v>
      </c>
      <c r="X54" s="41" t="b">
        <f t="shared" si="13"/>
        <v>1</v>
      </c>
      <c r="Y54" s="40">
        <f t="shared" si="14"/>
        <v>97624.51986495487</v>
      </c>
      <c r="Z54" s="41"/>
      <c r="AA54" s="6">
        <f t="shared" si="15"/>
        <v>0</v>
      </c>
    </row>
    <row r="55" spans="1:27" s="2" customFormat="1" ht="9">
      <c r="A55" s="20">
        <v>54</v>
      </c>
      <c r="B55" s="21" t="s">
        <v>137</v>
      </c>
      <c r="C55" s="22" t="b">
        <f>B55='附件2'!A59</f>
        <v>1</v>
      </c>
      <c r="D55" s="21" t="s">
        <v>138</v>
      </c>
      <c r="E55" s="22" t="b">
        <f>D55='附件2'!D59</f>
        <v>1</v>
      </c>
      <c r="F55" s="21">
        <f>VLOOKUP(B55,'[1]销售台账'!$C$2:$I$1310,7,0)</f>
        <v>0</v>
      </c>
      <c r="G55" s="20">
        <f>VLOOKUP(B55,'[1]销售台账'!$C$2:$K$1310,9,0)</f>
        <v>84.59</v>
      </c>
      <c r="H55" s="23" t="b">
        <f>G55='附件2'!H59</f>
        <v>1</v>
      </c>
      <c r="I55" s="29">
        <f>VLOOKUP(B55,'[1]销售台账'!$C$2:$J$1310,8,0)</f>
        <v>0</v>
      </c>
      <c r="J55" s="29">
        <f>VLOOKUP(B55,'[1]销售台账'!$C$2:$O$1310,13,0)</f>
        <v>0</v>
      </c>
      <c r="K55" s="30">
        <f t="shared" si="8"/>
        <v>571287.7216494846</v>
      </c>
      <c r="L55" s="20">
        <f>VLOOKUP(B55,'[1]销售台账'!$C$2:$AD$1310,28,0)</f>
        <v>0</v>
      </c>
      <c r="M55" s="31">
        <f t="shared" si="9"/>
        <v>571287.7216494846</v>
      </c>
      <c r="N55" s="29">
        <f>VLOOKUP(B55,'[1]销售台账'!$C$2:$S$1310,17,0)</f>
        <v>0</v>
      </c>
      <c r="O55" s="32">
        <f>VLOOKUP(B55,'[1]销售台账'!$C$2:$T$1310,18,0)</f>
        <v>0</v>
      </c>
      <c r="P55" s="31">
        <f>VLOOKUP(B55,'[2]5号楼'!$A$1:$H$118,8,0)</f>
        <v>571287.7216494846</v>
      </c>
      <c r="R55" s="39">
        <v>1</v>
      </c>
      <c r="S55" s="31">
        <v>668172.773859046</v>
      </c>
      <c r="T55" s="31">
        <f t="shared" si="10"/>
        <v>668172.773859046</v>
      </c>
      <c r="U55" s="31">
        <f>T55*$U$1</f>
        <v>567946.8577801891</v>
      </c>
      <c r="V55" s="40">
        <f t="shared" si="11"/>
        <v>3340.8638692954555</v>
      </c>
      <c r="W55" s="41" t="b">
        <f t="shared" si="12"/>
        <v>1</v>
      </c>
      <c r="X55" s="41" t="b">
        <f t="shared" si="13"/>
        <v>1</v>
      </c>
      <c r="Y55" s="40">
        <f t="shared" si="14"/>
        <v>96885.05220956146</v>
      </c>
      <c r="Z55" s="41"/>
      <c r="AA55" s="6">
        <f t="shared" si="15"/>
        <v>0</v>
      </c>
    </row>
    <row r="56" spans="1:27" s="2" customFormat="1" ht="9">
      <c r="A56" s="20">
        <v>55</v>
      </c>
      <c r="B56" s="21" t="s">
        <v>139</v>
      </c>
      <c r="C56" s="22" t="b">
        <f>B56='附件2'!A60</f>
        <v>1</v>
      </c>
      <c r="D56" s="21" t="s">
        <v>140</v>
      </c>
      <c r="E56" s="22" t="b">
        <f>D56='附件2'!D60</f>
        <v>1</v>
      </c>
      <c r="F56" s="21">
        <f>VLOOKUP(B56,'[1]销售台账'!$C$2:$I$1310,7,0)</f>
        <v>0</v>
      </c>
      <c r="G56" s="20">
        <f>VLOOKUP(B56,'[1]销售台账'!$C$2:$K$1310,9,0)</f>
        <v>99.6</v>
      </c>
      <c r="H56" s="23" t="b">
        <f>G56='附件2'!H60</f>
        <v>1</v>
      </c>
      <c r="I56" s="29">
        <f>VLOOKUP(B56,'[1]销售台账'!$C$2:$J$1310,8,0)</f>
        <v>0</v>
      </c>
      <c r="J56" s="29">
        <f>VLOOKUP(B56,'[1]销售台账'!$C$2:$O$1310,13,0)</f>
        <v>0</v>
      </c>
      <c r="K56" s="30">
        <f t="shared" si="8"/>
        <v>703463.5051546392</v>
      </c>
      <c r="L56" s="20">
        <f>VLOOKUP(B56,'[1]销售台账'!$C$2:$AD$1310,28,0)</f>
        <v>0</v>
      </c>
      <c r="M56" s="31">
        <f t="shared" si="9"/>
        <v>703463.5051546392</v>
      </c>
      <c r="N56" s="29">
        <f>VLOOKUP(B56,'[1]销售台账'!$C$2:$S$1310,17,0)</f>
        <v>0</v>
      </c>
      <c r="O56" s="32">
        <f>VLOOKUP(B56,'[1]销售台账'!$C$2:$T$1310,18,0)</f>
        <v>0</v>
      </c>
      <c r="P56" s="31">
        <f>VLOOKUP(B56,'[2]5号楼'!$A$1:$H$118,8,0)</f>
        <v>703463.5051546392</v>
      </c>
      <c r="R56" s="39">
        <v>1</v>
      </c>
      <c r="S56" s="31">
        <v>822764.333514198</v>
      </c>
      <c r="T56" s="31">
        <f t="shared" si="10"/>
        <v>822764.333514198</v>
      </c>
      <c r="U56" s="31">
        <f>T56*$U$1</f>
        <v>699349.6834870683</v>
      </c>
      <c r="V56" s="40">
        <f t="shared" si="11"/>
        <v>4113.82166757097</v>
      </c>
      <c r="W56" s="41" t="b">
        <f t="shared" si="12"/>
        <v>1</v>
      </c>
      <c r="X56" s="41" t="b">
        <f t="shared" si="13"/>
        <v>1</v>
      </c>
      <c r="Y56" s="40">
        <f t="shared" si="14"/>
        <v>119300.82835955871</v>
      </c>
      <c r="Z56" s="41"/>
      <c r="AA56" s="6">
        <f t="shared" si="15"/>
        <v>0</v>
      </c>
    </row>
    <row r="57" spans="1:27" s="2" customFormat="1" ht="9">
      <c r="A57" s="20">
        <v>56</v>
      </c>
      <c r="B57" s="21" t="s">
        <v>141</v>
      </c>
      <c r="C57" s="22" t="b">
        <f>B57='附件2'!A61</f>
        <v>1</v>
      </c>
      <c r="D57" s="21" t="s">
        <v>142</v>
      </c>
      <c r="E57" s="22" t="b">
        <f>D57='附件2'!D61</f>
        <v>1</v>
      </c>
      <c r="F57" s="21">
        <f>VLOOKUP(B57,'[1]销售台账'!$C$2:$I$1310,7,0)</f>
        <v>0</v>
      </c>
      <c r="G57" s="20">
        <f>VLOOKUP(B57,'[1]销售台账'!$C$2:$K$1310,9,0)</f>
        <v>99.6</v>
      </c>
      <c r="H57" s="23" t="b">
        <f>G57='附件2'!H61</f>
        <v>1</v>
      </c>
      <c r="I57" s="20">
        <f>VLOOKUP(B57,'[1]销售台账'!$C$2:$J$1310,8,0)</f>
        <v>0</v>
      </c>
      <c r="J57" s="20">
        <f>VLOOKUP(B57,'[1]销售台账'!$C$2:$O$1310,13,0)</f>
        <v>0</v>
      </c>
      <c r="K57" s="30">
        <f t="shared" si="8"/>
        <v>0</v>
      </c>
      <c r="L57" s="20">
        <f>VLOOKUP(B57,'[1]销售台账'!$C$2:$AD$1310,28,0)</f>
        <v>0</v>
      </c>
      <c r="M57" s="31">
        <f t="shared" si="9"/>
        <v>0</v>
      </c>
      <c r="N57" s="20">
        <f>VLOOKUP(B57,'[1]销售台账'!$C$2:$S$1310,17,0)</f>
        <v>0</v>
      </c>
      <c r="O57" s="32">
        <f>VLOOKUP(B57,'[1]销售台账'!$C$2:$T$1310,18,0)</f>
        <v>0</v>
      </c>
      <c r="P57" s="31">
        <v>0</v>
      </c>
      <c r="R57" s="39">
        <v>1</v>
      </c>
      <c r="S57" s="31">
        <v>820362.45252306</v>
      </c>
      <c r="T57" s="31">
        <f t="shared" si="10"/>
        <v>820362.45252306</v>
      </c>
      <c r="U57" s="31">
        <f>T57*$U$1</f>
        <v>697308.084644601</v>
      </c>
      <c r="V57" s="40">
        <f t="shared" si="11"/>
        <v>-697308.084644601</v>
      </c>
      <c r="W57" s="41" t="b">
        <f t="shared" si="12"/>
        <v>0</v>
      </c>
      <c r="X57" s="41" t="b">
        <f t="shared" si="13"/>
        <v>1</v>
      </c>
      <c r="Y57" s="40">
        <f t="shared" si="14"/>
        <v>820362.45252306</v>
      </c>
      <c r="Z57" s="41"/>
      <c r="AA57" s="6">
        <f t="shared" si="15"/>
        <v>0</v>
      </c>
    </row>
    <row r="58" spans="1:27" s="2" customFormat="1" ht="9">
      <c r="A58" s="20">
        <v>57</v>
      </c>
      <c r="B58" s="21" t="s">
        <v>143</v>
      </c>
      <c r="C58" s="22" t="b">
        <f>B58='附件2'!A62</f>
        <v>1</v>
      </c>
      <c r="D58" s="21" t="s">
        <v>144</v>
      </c>
      <c r="E58" s="22" t="b">
        <f>D58='附件2'!D62</f>
        <v>1</v>
      </c>
      <c r="F58" s="21">
        <f>VLOOKUP(B58,'[1]销售台账'!$C$2:$I$1310,7,0)</f>
        <v>0</v>
      </c>
      <c r="G58" s="20">
        <f>VLOOKUP(B58,'[1]销售台账'!$C$2:$K$1310,9,0)</f>
        <v>84.59</v>
      </c>
      <c r="H58" s="23" t="b">
        <f>G58='附件2'!H62</f>
        <v>1</v>
      </c>
      <c r="I58" s="20">
        <f>VLOOKUP(B58,'[1]销售台账'!$C$2:$J$1310,8,0)</f>
        <v>0</v>
      </c>
      <c r="J58" s="20">
        <f>VLOOKUP(B58,'[1]销售台账'!$C$2:$O$1310,13,0)</f>
        <v>0</v>
      </c>
      <c r="K58" s="30">
        <f t="shared" si="8"/>
        <v>573903.9072164949</v>
      </c>
      <c r="L58" s="20">
        <f>VLOOKUP(B58,'[1]销售台账'!$C$2:$AD$1310,28,0)</f>
        <v>0</v>
      </c>
      <c r="M58" s="31">
        <f t="shared" si="9"/>
        <v>573903.9072164949</v>
      </c>
      <c r="N58" s="20">
        <f>VLOOKUP(B58,'[1]销售台账'!$C$2:$S$1310,17,0)</f>
        <v>0</v>
      </c>
      <c r="O58" s="32">
        <f>VLOOKUP(B58,'[1]销售台账'!$C$2:$T$1310,18,0)</f>
        <v>0</v>
      </c>
      <c r="P58" s="31">
        <f>VLOOKUP(B58,'[2]5号楼'!$A$1:$H$118,8,0)</f>
        <v>573903.9072164949</v>
      </c>
      <c r="R58" s="39">
        <v>1</v>
      </c>
      <c r="S58" s="31">
        <v>671232.640019292</v>
      </c>
      <c r="T58" s="31">
        <f t="shared" si="10"/>
        <v>671232.640019292</v>
      </c>
      <c r="U58" s="31">
        <f>T58*$U$1</f>
        <v>570547.7440163982</v>
      </c>
      <c r="V58" s="40">
        <f t="shared" si="11"/>
        <v>3356.163200096693</v>
      </c>
      <c r="W58" s="41" t="b">
        <f t="shared" si="12"/>
        <v>1</v>
      </c>
      <c r="X58" s="41" t="b">
        <f t="shared" si="13"/>
        <v>1</v>
      </c>
      <c r="Y58" s="40">
        <f t="shared" si="14"/>
        <v>97328.73280279711</v>
      </c>
      <c r="Z58" s="41"/>
      <c r="AA58" s="6">
        <f t="shared" si="15"/>
        <v>0</v>
      </c>
    </row>
    <row r="59" spans="1:27" s="2" customFormat="1" ht="9">
      <c r="A59" s="20">
        <v>58</v>
      </c>
      <c r="B59" s="21" t="s">
        <v>145</v>
      </c>
      <c r="C59" s="22" t="b">
        <f>B59='附件2'!A63</f>
        <v>1</v>
      </c>
      <c r="D59" s="21" t="s">
        <v>146</v>
      </c>
      <c r="E59" s="22" t="b">
        <f>D59='附件2'!D63</f>
        <v>1</v>
      </c>
      <c r="F59" s="21">
        <f>VLOOKUP(B59,'[1]销售台账'!$C$2:$I$1310,7,0)</f>
        <v>0</v>
      </c>
      <c r="G59" s="20">
        <f>VLOOKUP(B59,'[1]销售台账'!$C$2:$K$1310,9,0)</f>
        <v>84.59</v>
      </c>
      <c r="H59" s="23" t="b">
        <f>G59='附件2'!H63</f>
        <v>1</v>
      </c>
      <c r="I59" s="20">
        <f>VLOOKUP(B59,'[1]销售台账'!$C$2:$J$1310,8,0)</f>
        <v>0</v>
      </c>
      <c r="J59" s="20">
        <f>VLOOKUP(B59,'[1]销售台账'!$C$2:$O$1310,13,0)</f>
        <v>0</v>
      </c>
      <c r="K59" s="30">
        <f t="shared" si="8"/>
        <v>578264.2164948455</v>
      </c>
      <c r="L59" s="20">
        <f>VLOOKUP(B59,'[1]销售台账'!$C$2:$AD$1310,28,0)</f>
        <v>0</v>
      </c>
      <c r="M59" s="31">
        <f t="shared" si="9"/>
        <v>578264.2164948455</v>
      </c>
      <c r="N59" s="20">
        <f>VLOOKUP(B59,'[1]销售台账'!$C$2:$S$1310,17,0)</f>
        <v>0</v>
      </c>
      <c r="O59" s="32">
        <f>VLOOKUP(B59,'[1]销售台账'!$C$2:$T$1310,18,0)</f>
        <v>0</v>
      </c>
      <c r="P59" s="31">
        <f>VLOOKUP(B59,'[2]5号楼'!$A$1:$H$118,8,0)</f>
        <v>578264.2164948455</v>
      </c>
      <c r="R59" s="39">
        <v>1</v>
      </c>
      <c r="S59" s="31">
        <v>676332.416953036</v>
      </c>
      <c r="T59" s="31">
        <f t="shared" si="10"/>
        <v>676332.416953036</v>
      </c>
      <c r="U59" s="31">
        <f>T59*$U$1</f>
        <v>574882.5544100805</v>
      </c>
      <c r="V59" s="40">
        <f t="shared" si="11"/>
        <v>3381.6620847649174</v>
      </c>
      <c r="W59" s="41" t="b">
        <f t="shared" si="12"/>
        <v>1</v>
      </c>
      <c r="X59" s="41" t="b">
        <f t="shared" si="13"/>
        <v>1</v>
      </c>
      <c r="Y59" s="40">
        <f t="shared" si="14"/>
        <v>98068.20045819052</v>
      </c>
      <c r="Z59" s="41"/>
      <c r="AA59" s="6">
        <f t="shared" si="15"/>
        <v>0</v>
      </c>
    </row>
    <row r="60" spans="1:27" s="2" customFormat="1" ht="9">
      <c r="A60" s="20">
        <v>59</v>
      </c>
      <c r="B60" s="21" t="s">
        <v>147</v>
      </c>
      <c r="C60" s="22" t="b">
        <f>B60='附件2'!A64</f>
        <v>1</v>
      </c>
      <c r="D60" s="21" t="s">
        <v>148</v>
      </c>
      <c r="E60" s="22" t="b">
        <f>D60='附件2'!D64</f>
        <v>1</v>
      </c>
      <c r="F60" s="21">
        <f>VLOOKUP(B60,'[1]销售台账'!$C$2:$I$1310,7,0)</f>
        <v>0</v>
      </c>
      <c r="G60" s="20">
        <f>VLOOKUP(B60,'[1]销售台账'!$C$2:$K$1310,9,0)</f>
        <v>84.59</v>
      </c>
      <c r="H60" s="23" t="b">
        <f>G60='附件2'!H64</f>
        <v>1</v>
      </c>
      <c r="I60" s="20">
        <f>VLOOKUP(B60,'[1]销售台账'!$C$2:$J$1310,8,0)</f>
        <v>0</v>
      </c>
      <c r="J60" s="20">
        <f>VLOOKUP(B60,'[1]销售台账'!$C$2:$O$1310,13,0)</f>
        <v>0</v>
      </c>
      <c r="K60" s="30">
        <f t="shared" si="8"/>
        <v>578264.2164948455</v>
      </c>
      <c r="L60" s="20">
        <f>VLOOKUP(B60,'[1]销售台账'!$C$2:$AD$1310,28,0)</f>
        <v>0</v>
      </c>
      <c r="M60" s="31">
        <f t="shared" si="9"/>
        <v>578264.2164948455</v>
      </c>
      <c r="N60" s="20">
        <f>VLOOKUP(B60,'[1]销售台账'!$C$2:$S$1310,17,0)</f>
        <v>0</v>
      </c>
      <c r="O60" s="32">
        <f>VLOOKUP(B60,'[1]销售台账'!$C$2:$T$1310,18,0)</f>
        <v>0</v>
      </c>
      <c r="P60" s="31">
        <f>VLOOKUP(B60,'[2]5号楼'!$A$1:$H$118,8,0)</f>
        <v>578264.2164948455</v>
      </c>
      <c r="R60" s="39">
        <v>1</v>
      </c>
      <c r="S60" s="31">
        <v>676332.416953036</v>
      </c>
      <c r="T60" s="31">
        <f t="shared" si="10"/>
        <v>676332.416953036</v>
      </c>
      <c r="U60" s="31">
        <f>T60*$U$1</f>
        <v>574882.5544100805</v>
      </c>
      <c r="V60" s="40">
        <f t="shared" si="11"/>
        <v>3381.6620847649174</v>
      </c>
      <c r="W60" s="41" t="b">
        <f t="shared" si="12"/>
        <v>1</v>
      </c>
      <c r="X60" s="41" t="b">
        <f t="shared" si="13"/>
        <v>1</v>
      </c>
      <c r="Y60" s="40">
        <f t="shared" si="14"/>
        <v>98068.20045819052</v>
      </c>
      <c r="Z60" s="41"/>
      <c r="AA60" s="6">
        <f t="shared" si="15"/>
        <v>0</v>
      </c>
    </row>
    <row r="61" spans="1:27" s="2" customFormat="1" ht="9">
      <c r="A61" s="20">
        <v>60</v>
      </c>
      <c r="B61" s="21" t="s">
        <v>149</v>
      </c>
      <c r="C61" s="22" t="b">
        <f>B61='附件2'!A65</f>
        <v>1</v>
      </c>
      <c r="D61" s="21" t="s">
        <v>150</v>
      </c>
      <c r="E61" s="22" t="b">
        <f>D61='附件2'!D65</f>
        <v>1</v>
      </c>
      <c r="F61" s="21">
        <f>VLOOKUP(B61,'[1]销售台账'!$C$2:$I$1310,7,0)</f>
        <v>0</v>
      </c>
      <c r="G61" s="20">
        <f>VLOOKUP(B61,'[1]销售台账'!$C$2:$K$1310,9,0)</f>
        <v>84.59</v>
      </c>
      <c r="H61" s="23" t="b">
        <f>G61='附件2'!H65</f>
        <v>1</v>
      </c>
      <c r="I61" s="29">
        <f>VLOOKUP(B61,'[1]销售台账'!$C$2:$J$1310,8,0)</f>
        <v>0</v>
      </c>
      <c r="J61" s="29">
        <f>VLOOKUP(B61,'[1]销售台账'!$C$2:$O$1310,13,0)</f>
        <v>0</v>
      </c>
      <c r="K61" s="30">
        <f aca="true" t="shared" si="16" ref="K61:K124">IF(L61,L61,P61)</f>
        <v>573903.9072164949</v>
      </c>
      <c r="L61" s="20">
        <f>VLOOKUP(B61,'[1]销售台账'!$C$2:$AD$1310,28,0)</f>
        <v>0</v>
      </c>
      <c r="M61" s="31">
        <f aca="true" t="shared" si="17" ref="M61:M124">K61-L61</f>
        <v>573903.9072164949</v>
      </c>
      <c r="N61" s="29">
        <f>VLOOKUP(B61,'[1]销售台账'!$C$2:$S$1310,17,0)</f>
        <v>0</v>
      </c>
      <c r="O61" s="32">
        <f>VLOOKUP(B61,'[1]销售台账'!$C$2:$T$1310,18,0)</f>
        <v>0</v>
      </c>
      <c r="P61" s="31">
        <f>VLOOKUP(B61,'[2]5号楼'!$A$1:$H$118,8,0)</f>
        <v>573903.9072164949</v>
      </c>
      <c r="R61" s="39">
        <v>1</v>
      </c>
      <c r="S61" s="31">
        <v>671232.640019292</v>
      </c>
      <c r="T61" s="31">
        <f aca="true" t="shared" si="18" ref="T61:T124">S61*R61</f>
        <v>671232.640019292</v>
      </c>
      <c r="U61" s="31">
        <f>T61*$U$1</f>
        <v>570547.7440163982</v>
      </c>
      <c r="V61" s="40">
        <f aca="true" t="shared" si="19" ref="V61:V124">K61-U61</f>
        <v>3356.163200096693</v>
      </c>
      <c r="W61" s="41" t="b">
        <f aca="true" t="shared" si="20" ref="W61:W124">K61&gt;U61</f>
        <v>1</v>
      </c>
      <c r="X61" s="41" t="b">
        <f aca="true" t="shared" si="21" ref="X61:X124">T61&gt;K61</f>
        <v>1</v>
      </c>
      <c r="Y61" s="40">
        <f aca="true" t="shared" si="22" ref="Y61:Y124">T61-K61</f>
        <v>97328.73280279711</v>
      </c>
      <c r="Z61" s="41"/>
      <c r="AA61" s="6">
        <f aca="true" t="shared" si="23" ref="AA61:AA124">S61-T61</f>
        <v>0</v>
      </c>
    </row>
    <row r="62" spans="1:27" s="2" customFormat="1" ht="9">
      <c r="A62" s="20">
        <v>61</v>
      </c>
      <c r="B62" s="21" t="s">
        <v>151</v>
      </c>
      <c r="C62" s="22" t="b">
        <f>B62='附件2'!A66</f>
        <v>1</v>
      </c>
      <c r="D62" s="21" t="s">
        <v>152</v>
      </c>
      <c r="E62" s="22" t="b">
        <f>D62='附件2'!D66</f>
        <v>1</v>
      </c>
      <c r="F62" s="21">
        <f>VLOOKUP(B62,'[1]销售台账'!$C$2:$I$1310,7,0)</f>
        <v>0</v>
      </c>
      <c r="G62" s="20">
        <f>VLOOKUP(B62,'[1]销售台账'!$C$2:$K$1310,9,0)</f>
        <v>99.6</v>
      </c>
      <c r="H62" s="23" t="b">
        <f>G62='附件2'!H66</f>
        <v>1</v>
      </c>
      <c r="I62" s="20">
        <f>VLOOKUP(B62,'[1]销售台账'!$C$2:$J$1310,8,0)</f>
        <v>0</v>
      </c>
      <c r="J62" s="20">
        <f>VLOOKUP(B62,'[1]销售台账'!$C$2:$O$1310,13,0)</f>
        <v>0</v>
      </c>
      <c r="K62" s="30">
        <f t="shared" si="16"/>
        <v>706543.9175257732</v>
      </c>
      <c r="L62" s="20">
        <f>VLOOKUP(B62,'[1]销售台账'!$C$2:$AD$1310,28,0)</f>
        <v>0</v>
      </c>
      <c r="M62" s="31">
        <f t="shared" si="17"/>
        <v>706543.9175257732</v>
      </c>
      <c r="N62" s="20">
        <f>VLOOKUP(B62,'[1]销售台账'!$C$2:$S$1310,17,0)</f>
        <v>0</v>
      </c>
      <c r="O62" s="32">
        <f>VLOOKUP(B62,'[1]销售台账'!$C$2:$T$1310,18,0)</f>
        <v>0</v>
      </c>
      <c r="P62" s="31">
        <f>VLOOKUP(B62,'[2]5号楼'!$A$1:$H$118,8,0)</f>
        <v>706543.9175257732</v>
      </c>
      <c r="R62" s="39">
        <v>1</v>
      </c>
      <c r="S62" s="31">
        <v>826367.155000904</v>
      </c>
      <c r="T62" s="31">
        <f t="shared" si="18"/>
        <v>826367.155000904</v>
      </c>
      <c r="U62" s="31">
        <f>T62*$U$1</f>
        <v>702412.0817507684</v>
      </c>
      <c r="V62" s="40">
        <f t="shared" si="19"/>
        <v>4131.835775004816</v>
      </c>
      <c r="W62" s="41" t="b">
        <f t="shared" si="20"/>
        <v>1</v>
      </c>
      <c r="X62" s="41" t="b">
        <f t="shared" si="21"/>
        <v>1</v>
      </c>
      <c r="Y62" s="40">
        <f t="shared" si="22"/>
        <v>119823.23747513082</v>
      </c>
      <c r="Z62" s="41"/>
      <c r="AA62" s="6">
        <f t="shared" si="23"/>
        <v>0</v>
      </c>
    </row>
    <row r="63" spans="1:27" s="2" customFormat="1" ht="9">
      <c r="A63" s="20">
        <v>62</v>
      </c>
      <c r="B63" s="21" t="s">
        <v>153</v>
      </c>
      <c r="C63" s="22" t="b">
        <f>B63='附件2'!A67</f>
        <v>1</v>
      </c>
      <c r="D63" s="21" t="s">
        <v>154</v>
      </c>
      <c r="E63" s="22" t="b">
        <f>D63='附件2'!D67</f>
        <v>1</v>
      </c>
      <c r="F63" s="21">
        <f>VLOOKUP(B63,'[1]销售台账'!$C$2:$I$1310,7,0)</f>
        <v>0</v>
      </c>
      <c r="G63" s="20">
        <f>VLOOKUP(B63,'[1]销售台账'!$C$2:$K$1310,9,0)</f>
        <v>99.6</v>
      </c>
      <c r="H63" s="23" t="b">
        <f>G63='附件2'!H67</f>
        <v>1</v>
      </c>
      <c r="I63" s="20">
        <f>VLOOKUP(B63,'[1]销售台账'!$C$2:$J$1310,8,0)</f>
        <v>0</v>
      </c>
      <c r="J63" s="20">
        <f>VLOOKUP(B63,'[1]销售台账'!$C$2:$O$1310,13,0)</f>
        <v>0</v>
      </c>
      <c r="K63" s="30">
        <f t="shared" si="16"/>
        <v>659352</v>
      </c>
      <c r="L63" s="20">
        <f>VLOOKUP(B63,'[1]销售台账'!$C$2:$AD$1310,28,0)</f>
        <v>0</v>
      </c>
      <c r="M63" s="31">
        <f t="shared" si="17"/>
        <v>659352</v>
      </c>
      <c r="N63" s="20">
        <f>VLOOKUP(B63,'[1]销售台账'!$C$2:$S$1310,17,0)</f>
        <v>0</v>
      </c>
      <c r="O63" s="32">
        <f>VLOOKUP(B63,'[1]销售台账'!$C$2:$T$1310,18,0)</f>
        <v>0</v>
      </c>
      <c r="P63" s="31">
        <f>VLOOKUP(B63,'[2]5号楼'!$A$1:$H$118,8,0)</f>
        <v>659352</v>
      </c>
      <c r="R63" s="39">
        <v>1</v>
      </c>
      <c r="S63" s="31">
        <v>771243.986254296</v>
      </c>
      <c r="T63" s="31">
        <f t="shared" si="18"/>
        <v>771243.986254296</v>
      </c>
      <c r="U63" s="31">
        <f>T63*$U$1</f>
        <v>655557.3883161516</v>
      </c>
      <c r="V63" s="40">
        <f t="shared" si="19"/>
        <v>3794.6116838484304</v>
      </c>
      <c r="W63" s="41" t="b">
        <f t="shared" si="20"/>
        <v>1</v>
      </c>
      <c r="X63" s="41" t="b">
        <f t="shared" si="21"/>
        <v>1</v>
      </c>
      <c r="Y63" s="40">
        <f t="shared" si="22"/>
        <v>111891.98625429603</v>
      </c>
      <c r="Z63" s="41"/>
      <c r="AA63" s="6">
        <f t="shared" si="23"/>
        <v>0</v>
      </c>
    </row>
    <row r="64" spans="1:27" s="2" customFormat="1" ht="9">
      <c r="A64" s="20">
        <v>63</v>
      </c>
      <c r="B64" s="21" t="s">
        <v>155</v>
      </c>
      <c r="C64" s="22" t="b">
        <f>B64='附件2'!A68</f>
        <v>1</v>
      </c>
      <c r="D64" s="21" t="s">
        <v>156</v>
      </c>
      <c r="E64" s="22" t="b">
        <f>D64='附件2'!D68</f>
        <v>1</v>
      </c>
      <c r="F64" s="21">
        <f>VLOOKUP(B64,'[1]销售台账'!$C$2:$I$1310,7,0)</f>
        <v>0</v>
      </c>
      <c r="G64" s="20">
        <f>VLOOKUP(B64,'[1]销售台账'!$C$2:$K$1310,9,0)</f>
        <v>84.59</v>
      </c>
      <c r="H64" s="23" t="b">
        <f>G64='附件2'!H68</f>
        <v>1</v>
      </c>
      <c r="I64" s="20">
        <f>VLOOKUP(B64,'[1]销售台账'!$C$2:$J$1310,8,0)</f>
        <v>0</v>
      </c>
      <c r="J64" s="20">
        <f>VLOOKUP(B64,'[1]销售台账'!$C$2:$O$1310,13,0)</f>
        <v>0</v>
      </c>
      <c r="K64" s="30">
        <f t="shared" si="16"/>
        <v>541376</v>
      </c>
      <c r="L64" s="20">
        <f>VLOOKUP(B64,'[1]销售台账'!$C$2:$AD$1310,28,0)</f>
        <v>0</v>
      </c>
      <c r="M64" s="31">
        <f t="shared" si="17"/>
        <v>541376</v>
      </c>
      <c r="N64" s="20">
        <f>VLOOKUP(B64,'[1]销售台账'!$C$2:$S$1310,17,0)</f>
        <v>0</v>
      </c>
      <c r="O64" s="32">
        <f>VLOOKUP(B64,'[1]销售台账'!$C$2:$T$1310,18,0)</f>
        <v>0</v>
      </c>
      <c r="P64" s="31">
        <f>VLOOKUP(B64,'[2]5号楼'!$A$1:$H$118,8,0)</f>
        <v>541376</v>
      </c>
      <c r="R64" s="39">
        <v>1</v>
      </c>
      <c r="S64" s="31">
        <v>633290.299632242</v>
      </c>
      <c r="T64" s="31">
        <f t="shared" si="18"/>
        <v>633290.299632242</v>
      </c>
      <c r="U64" s="31">
        <f>T64*$U$1</f>
        <v>538296.7546874057</v>
      </c>
      <c r="V64" s="40">
        <f t="shared" si="19"/>
        <v>3079.245312594343</v>
      </c>
      <c r="W64" s="41" t="b">
        <f t="shared" si="20"/>
        <v>1</v>
      </c>
      <c r="X64" s="41" t="b">
        <f t="shared" si="21"/>
        <v>1</v>
      </c>
      <c r="Y64" s="40">
        <f t="shared" si="22"/>
        <v>91914.29963224195</v>
      </c>
      <c r="Z64" s="41"/>
      <c r="AA64" s="6">
        <f t="shared" si="23"/>
        <v>0</v>
      </c>
    </row>
    <row r="65" spans="1:27" s="2" customFormat="1" ht="9">
      <c r="A65" s="20">
        <v>64</v>
      </c>
      <c r="B65" s="21" t="s">
        <v>157</v>
      </c>
      <c r="C65" s="22" t="b">
        <f>B65='附件2'!A69</f>
        <v>1</v>
      </c>
      <c r="D65" s="21" t="s">
        <v>158</v>
      </c>
      <c r="E65" s="22" t="b">
        <f>D65='附件2'!D69</f>
        <v>1</v>
      </c>
      <c r="F65" s="21">
        <f>VLOOKUP(B65,'[1]销售台账'!$C$2:$I$1310,7,0)</f>
        <v>0</v>
      </c>
      <c r="G65" s="20">
        <f>VLOOKUP(B65,'[1]销售台账'!$C$2:$K$1310,9,0)</f>
        <v>84.59</v>
      </c>
      <c r="H65" s="23" t="b">
        <f>G65='附件2'!H69</f>
        <v>1</v>
      </c>
      <c r="I65" s="29">
        <f>VLOOKUP(B65,'[1]销售台账'!$C$2:$J$1310,8,0)</f>
        <v>0</v>
      </c>
      <c r="J65" s="29">
        <f>VLOOKUP(B65,'[1]销售台账'!$C$2:$O$1310,13,0)</f>
        <v>0</v>
      </c>
      <c r="K65" s="30">
        <f t="shared" si="16"/>
        <v>574535.28</v>
      </c>
      <c r="L65" s="20">
        <f>VLOOKUP(B65,'[1]销售台账'!$C$2:$AD$1310,28,0)</f>
        <v>0</v>
      </c>
      <c r="M65" s="31">
        <f t="shared" si="17"/>
        <v>574535.28</v>
      </c>
      <c r="N65" s="29">
        <f>VLOOKUP(B65,'[1]销售台账'!$C$2:$S$1310,17,0)</f>
        <v>0</v>
      </c>
      <c r="O65" s="32">
        <f>VLOOKUP(B65,'[1]销售台账'!$C$2:$T$1310,18,0)</f>
        <v>0</v>
      </c>
      <c r="P65" s="31">
        <f>VLOOKUP(B65,'[2]5号楼'!$A$1:$H$118,8,0)</f>
        <v>574535.28</v>
      </c>
      <c r="R65" s="39">
        <v>1</v>
      </c>
      <c r="S65" s="31">
        <v>672048.604328691</v>
      </c>
      <c r="T65" s="31">
        <f t="shared" si="18"/>
        <v>672048.604328691</v>
      </c>
      <c r="U65" s="31">
        <f>T65*$U$1</f>
        <v>571241.3136793873</v>
      </c>
      <c r="V65" s="40">
        <f t="shared" si="19"/>
        <v>3293.9663206127007</v>
      </c>
      <c r="W65" s="41" t="b">
        <f t="shared" si="20"/>
        <v>1</v>
      </c>
      <c r="X65" s="41" t="b">
        <f t="shared" si="21"/>
        <v>1</v>
      </c>
      <c r="Y65" s="40">
        <f t="shared" si="22"/>
        <v>97513.324328691</v>
      </c>
      <c r="Z65" s="41"/>
      <c r="AA65" s="6">
        <f t="shared" si="23"/>
        <v>0</v>
      </c>
    </row>
    <row r="66" spans="1:27" s="2" customFormat="1" ht="9">
      <c r="A66" s="20">
        <v>65</v>
      </c>
      <c r="B66" s="21" t="s">
        <v>159</v>
      </c>
      <c r="C66" s="22" t="b">
        <f>B66='附件2'!A70</f>
        <v>1</v>
      </c>
      <c r="D66" s="21" t="s">
        <v>160</v>
      </c>
      <c r="E66" s="22" t="b">
        <f>D66='附件2'!D70</f>
        <v>1</v>
      </c>
      <c r="F66" s="21">
        <f>VLOOKUP(B66,'[1]销售台账'!$C$2:$I$1310,7,0)</f>
        <v>0</v>
      </c>
      <c r="G66" s="20">
        <f>VLOOKUP(B66,'[1]销售台账'!$C$2:$K$1310,9,0)</f>
        <v>84.59</v>
      </c>
      <c r="H66" s="23" t="b">
        <f>G66='附件2'!H70</f>
        <v>1</v>
      </c>
      <c r="I66" s="29">
        <f>VLOOKUP(B66,'[1]销售台账'!$C$2:$J$1310,8,0)</f>
        <v>0</v>
      </c>
      <c r="J66" s="29">
        <f>VLOOKUP(B66,'[1]销售台账'!$C$2:$O$1310,13,0)</f>
        <v>0</v>
      </c>
      <c r="K66" s="30">
        <f t="shared" si="16"/>
        <v>564638.25</v>
      </c>
      <c r="L66" s="20">
        <f>VLOOKUP(B66,'[1]销售台账'!$C$2:$AD$1310,28,0)</f>
        <v>0</v>
      </c>
      <c r="M66" s="31">
        <f t="shared" si="17"/>
        <v>564638.25</v>
      </c>
      <c r="N66" s="29">
        <f>VLOOKUP(B66,'[1]销售台账'!$C$2:$S$1310,17,0)</f>
        <v>0</v>
      </c>
      <c r="O66" s="32">
        <f>VLOOKUP(B66,'[1]销售台账'!$C$2:$T$1310,18,0)</f>
        <v>0</v>
      </c>
      <c r="P66" s="31">
        <f>VLOOKUP(B66,'[2]5号楼'!$A$1:$H$118,8,0)</f>
        <v>564638.25</v>
      </c>
      <c r="R66" s="39">
        <v>1</v>
      </c>
      <c r="S66" s="31">
        <v>660421.112919757</v>
      </c>
      <c r="T66" s="31">
        <f t="shared" si="18"/>
        <v>660421.112919757</v>
      </c>
      <c r="U66" s="31">
        <f>T66*$U$1</f>
        <v>561357.9459817935</v>
      </c>
      <c r="V66" s="40">
        <f t="shared" si="19"/>
        <v>3280.304018206545</v>
      </c>
      <c r="W66" s="41" t="b">
        <f t="shared" si="20"/>
        <v>1</v>
      </c>
      <c r="X66" s="41" t="b">
        <f t="shared" si="21"/>
        <v>1</v>
      </c>
      <c r="Y66" s="40">
        <f t="shared" si="22"/>
        <v>95782.86291975703</v>
      </c>
      <c r="Z66" s="41"/>
      <c r="AA66" s="6">
        <f t="shared" si="23"/>
        <v>0</v>
      </c>
    </row>
    <row r="67" spans="1:27" s="2" customFormat="1" ht="9">
      <c r="A67" s="20">
        <v>66</v>
      </c>
      <c r="B67" s="21" t="s">
        <v>161</v>
      </c>
      <c r="C67" s="22" t="b">
        <f>B67='附件2'!A71</f>
        <v>1</v>
      </c>
      <c r="D67" s="21" t="s">
        <v>162</v>
      </c>
      <c r="E67" s="22" t="b">
        <f>D67='附件2'!D71</f>
        <v>1</v>
      </c>
      <c r="F67" s="21">
        <f>VLOOKUP(B67,'[1]销售台账'!$C$2:$I$1310,7,0)</f>
        <v>0</v>
      </c>
      <c r="G67" s="20">
        <f>VLOOKUP(B67,'[1]销售台账'!$C$2:$K$1310,9,0)</f>
        <v>84.59</v>
      </c>
      <c r="H67" s="23" t="b">
        <f>G67='附件2'!H71</f>
        <v>1</v>
      </c>
      <c r="I67" s="29">
        <f>VLOOKUP(B67,'[1]销售台账'!$C$2:$J$1310,8,0)</f>
        <v>0</v>
      </c>
      <c r="J67" s="29">
        <f>VLOOKUP(B67,'[1]销售台账'!$C$2:$O$1310,13,0)</f>
        <v>0</v>
      </c>
      <c r="K67" s="30">
        <f t="shared" si="16"/>
        <v>549835</v>
      </c>
      <c r="L67" s="20">
        <f>VLOOKUP(B67,'[1]销售台账'!$C$2:$AD$1310,28,0)</f>
        <v>0</v>
      </c>
      <c r="M67" s="31">
        <f t="shared" si="17"/>
        <v>549835</v>
      </c>
      <c r="N67" s="29">
        <f>VLOOKUP(B67,'[1]销售台账'!$C$2:$S$1310,17,0)</f>
        <v>0</v>
      </c>
      <c r="O67" s="32">
        <f>VLOOKUP(B67,'[1]销售台账'!$C$2:$T$1310,18,0)</f>
        <v>0</v>
      </c>
      <c r="P67" s="31">
        <f>VLOOKUP(B67,'[2]5号楼'!$A$1:$H$118,8,0)</f>
        <v>549835</v>
      </c>
      <c r="R67" s="39">
        <v>1</v>
      </c>
      <c r="S67" s="31">
        <v>643183.866883704</v>
      </c>
      <c r="T67" s="31">
        <f t="shared" si="18"/>
        <v>643183.866883704</v>
      </c>
      <c r="U67" s="31">
        <f>T67*$U$1</f>
        <v>546706.2868511484</v>
      </c>
      <c r="V67" s="40">
        <f t="shared" si="19"/>
        <v>3128.713148851646</v>
      </c>
      <c r="W67" s="41" t="b">
        <f t="shared" si="20"/>
        <v>1</v>
      </c>
      <c r="X67" s="41" t="b">
        <f t="shared" si="21"/>
        <v>1</v>
      </c>
      <c r="Y67" s="40">
        <f t="shared" si="22"/>
        <v>93348.86688370397</v>
      </c>
      <c r="Z67" s="41"/>
      <c r="AA67" s="6">
        <f t="shared" si="23"/>
        <v>0</v>
      </c>
    </row>
    <row r="68" spans="1:27" s="2" customFormat="1" ht="9">
      <c r="A68" s="20">
        <v>67</v>
      </c>
      <c r="B68" s="21" t="s">
        <v>163</v>
      </c>
      <c r="C68" s="22" t="b">
        <f>B68='附件2'!A72</f>
        <v>1</v>
      </c>
      <c r="D68" s="21" t="s">
        <v>164</v>
      </c>
      <c r="E68" s="22" t="b">
        <f>D68='附件2'!D72</f>
        <v>1</v>
      </c>
      <c r="F68" s="21">
        <f>VLOOKUP(B68,'[1]销售台账'!$C$2:$I$1310,7,0)</f>
        <v>0</v>
      </c>
      <c r="G68" s="20">
        <f>VLOOKUP(B68,'[1]销售台账'!$C$2:$K$1310,9,0)</f>
        <v>99.6</v>
      </c>
      <c r="H68" s="23" t="b">
        <f>G68='附件2'!H72</f>
        <v>1</v>
      </c>
      <c r="I68" s="20">
        <f>VLOOKUP(B68,'[1]销售台账'!$C$2:$J$1310,8,0)</f>
        <v>0</v>
      </c>
      <c r="J68" s="20">
        <f>VLOOKUP(B68,'[1]销售台账'!$C$2:$O$1310,13,0)</f>
        <v>0</v>
      </c>
      <c r="K68" s="30">
        <f t="shared" si="16"/>
        <v>674989.2</v>
      </c>
      <c r="L68" s="20">
        <f>VLOOKUP(B68,'[1]销售台账'!$C$2:$AD$1310,28,0)</f>
        <v>0</v>
      </c>
      <c r="M68" s="31">
        <f t="shared" si="17"/>
        <v>674989.2</v>
      </c>
      <c r="N68" s="20">
        <f>VLOOKUP(B68,'[1]销售台账'!$C$2:$S$1310,17,0)</f>
        <v>0</v>
      </c>
      <c r="O68" s="32">
        <f>VLOOKUP(B68,'[1]销售台账'!$C$2:$T$1310,18,0)</f>
        <v>0</v>
      </c>
      <c r="P68" s="31">
        <f>VLOOKUP(B68,'[2]5号楼'!$A$1:$H$118,8,0)</f>
        <v>674989.2</v>
      </c>
      <c r="R68" s="39">
        <v>1</v>
      </c>
      <c r="S68" s="31">
        <v>789498.281786942</v>
      </c>
      <c r="T68" s="31">
        <f t="shared" si="18"/>
        <v>789498.281786942</v>
      </c>
      <c r="U68" s="31">
        <f>T68*$U$1</f>
        <v>671073.5395189007</v>
      </c>
      <c r="V68" s="40">
        <f t="shared" si="19"/>
        <v>3915.660481099272</v>
      </c>
      <c r="W68" s="41" t="b">
        <f t="shared" si="20"/>
        <v>1</v>
      </c>
      <c r="X68" s="41" t="b">
        <f t="shared" si="21"/>
        <v>1</v>
      </c>
      <c r="Y68" s="40">
        <f t="shared" si="22"/>
        <v>114509.08178694209</v>
      </c>
      <c r="Z68" s="41"/>
      <c r="AA68" s="6">
        <f t="shared" si="23"/>
        <v>0</v>
      </c>
    </row>
    <row r="69" spans="1:27" s="2" customFormat="1" ht="9">
      <c r="A69" s="20">
        <v>68</v>
      </c>
      <c r="B69" s="21" t="s">
        <v>165</v>
      </c>
      <c r="C69" s="22" t="b">
        <f>B69='附件2'!A73</f>
        <v>1</v>
      </c>
      <c r="D69" s="21" t="s">
        <v>166</v>
      </c>
      <c r="E69" s="22" t="b">
        <f>D69='附件2'!D73</f>
        <v>1</v>
      </c>
      <c r="F69" s="21">
        <f>VLOOKUP(B69,'[1]销售台账'!$C$2:$I$1310,7,0)</f>
        <v>0</v>
      </c>
      <c r="G69" s="20">
        <f>VLOOKUP(B69,'[1]销售台账'!$C$2:$K$1310,9,0)</f>
        <v>99.6</v>
      </c>
      <c r="H69" s="23" t="b">
        <f>G69='附件2'!H73</f>
        <v>1</v>
      </c>
      <c r="I69" s="20">
        <f>VLOOKUP(B69,'[1]销售台账'!$C$2:$J$1310,8,0)</f>
        <v>0</v>
      </c>
      <c r="J69" s="20">
        <f>VLOOKUP(B69,'[1]销售台账'!$C$2:$O$1310,13,0)</f>
        <v>0</v>
      </c>
      <c r="K69" s="30">
        <f t="shared" si="16"/>
        <v>701409.8969072165</v>
      </c>
      <c r="L69" s="20">
        <f>VLOOKUP(B69,'[1]销售台账'!$C$2:$AD$1310,28,0)</f>
        <v>0</v>
      </c>
      <c r="M69" s="31">
        <f t="shared" si="17"/>
        <v>701409.8969072165</v>
      </c>
      <c r="N69" s="20">
        <f>VLOOKUP(B69,'[1]销售台账'!$C$2:$S$1310,17,0)</f>
        <v>0</v>
      </c>
      <c r="O69" s="32">
        <f>VLOOKUP(B69,'[1]销售台账'!$C$2:$T$1310,18,0)</f>
        <v>0</v>
      </c>
      <c r="P69" s="31">
        <f>VLOOKUP(B69,'[2]5号楼'!$A$1:$H$118,8,0)</f>
        <v>701409.8969072165</v>
      </c>
      <c r="R69" s="39">
        <v>1</v>
      </c>
      <c r="S69" s="31">
        <v>820362.45252306</v>
      </c>
      <c r="T69" s="31">
        <f t="shared" si="18"/>
        <v>820362.45252306</v>
      </c>
      <c r="U69" s="31">
        <f>T69*$U$1</f>
        <v>697308.084644601</v>
      </c>
      <c r="V69" s="40">
        <f t="shared" si="19"/>
        <v>4101.812262615538</v>
      </c>
      <c r="W69" s="41" t="b">
        <f t="shared" si="20"/>
        <v>1</v>
      </c>
      <c r="X69" s="41" t="b">
        <f t="shared" si="21"/>
        <v>1</v>
      </c>
      <c r="Y69" s="40">
        <f t="shared" si="22"/>
        <v>118952.5556158435</v>
      </c>
      <c r="Z69" s="41"/>
      <c r="AA69" s="6">
        <f t="shared" si="23"/>
        <v>0</v>
      </c>
    </row>
    <row r="70" spans="1:27" s="2" customFormat="1" ht="9">
      <c r="A70" s="20">
        <v>69</v>
      </c>
      <c r="B70" s="21" t="s">
        <v>167</v>
      </c>
      <c r="C70" s="22" t="b">
        <f>B70='附件2'!A74</f>
        <v>1</v>
      </c>
      <c r="D70" s="21" t="s">
        <v>168</v>
      </c>
      <c r="E70" s="22" t="b">
        <f>D70='附件2'!D74</f>
        <v>1</v>
      </c>
      <c r="F70" s="21">
        <f>VLOOKUP(B70,'[1]销售台账'!$C$2:$I$1310,7,0)</f>
        <v>0</v>
      </c>
      <c r="G70" s="20">
        <f>VLOOKUP(B70,'[1]销售台账'!$C$2:$K$1310,9,0)</f>
        <v>84.59</v>
      </c>
      <c r="H70" s="23" t="b">
        <f>G70='附件2'!H74</f>
        <v>1</v>
      </c>
      <c r="I70" s="20">
        <f>VLOOKUP(B70,'[1]销售台账'!$C$2:$J$1310,8,0)</f>
        <v>0</v>
      </c>
      <c r="J70" s="20">
        <f>VLOOKUP(B70,'[1]销售台账'!$C$2:$O$1310,13,0)</f>
        <v>0</v>
      </c>
      <c r="K70" s="30">
        <f t="shared" si="16"/>
        <v>573903.9072164949</v>
      </c>
      <c r="L70" s="20">
        <f>VLOOKUP(B70,'[1]销售台账'!$C$2:$AD$1310,28,0)</f>
        <v>0</v>
      </c>
      <c r="M70" s="31">
        <f t="shared" si="17"/>
        <v>573903.9072164949</v>
      </c>
      <c r="N70" s="20">
        <f>VLOOKUP(B70,'[1]销售台账'!$C$2:$S$1310,17,0)</f>
        <v>0</v>
      </c>
      <c r="O70" s="32">
        <f>VLOOKUP(B70,'[1]销售台账'!$C$2:$T$1310,18,0)</f>
        <v>0</v>
      </c>
      <c r="P70" s="31">
        <f>VLOOKUP(B70,'[2]5号楼'!$A$1:$H$118,8,0)</f>
        <v>573903.9072164949</v>
      </c>
      <c r="R70" s="39">
        <v>1</v>
      </c>
      <c r="S70" s="31">
        <v>671232.640019292</v>
      </c>
      <c r="T70" s="31">
        <f t="shared" si="18"/>
        <v>671232.640019292</v>
      </c>
      <c r="U70" s="31">
        <f>T70*$U$1</f>
        <v>570547.7440163982</v>
      </c>
      <c r="V70" s="40">
        <f t="shared" si="19"/>
        <v>3356.163200096693</v>
      </c>
      <c r="W70" s="41" t="b">
        <f t="shared" si="20"/>
        <v>1</v>
      </c>
      <c r="X70" s="41" t="b">
        <f t="shared" si="21"/>
        <v>1</v>
      </c>
      <c r="Y70" s="40">
        <f t="shared" si="22"/>
        <v>97328.73280279711</v>
      </c>
      <c r="Z70" s="41"/>
      <c r="AA70" s="6">
        <f t="shared" si="23"/>
        <v>0</v>
      </c>
    </row>
    <row r="71" spans="1:27" s="2" customFormat="1" ht="9">
      <c r="A71" s="20">
        <v>70</v>
      </c>
      <c r="B71" s="21" t="s">
        <v>169</v>
      </c>
      <c r="C71" s="22" t="b">
        <f>B71='附件2'!A75</f>
        <v>1</v>
      </c>
      <c r="D71" s="21" t="s">
        <v>170</v>
      </c>
      <c r="E71" s="22" t="b">
        <f>D71='附件2'!D75</f>
        <v>1</v>
      </c>
      <c r="F71" s="21">
        <f>VLOOKUP(B71,'[1]销售台账'!$C$2:$I$1310,7,0)</f>
        <v>0</v>
      </c>
      <c r="G71" s="20">
        <f>VLOOKUP(B71,'[1]销售台账'!$C$2:$K$1310,9,0)</f>
        <v>84.59</v>
      </c>
      <c r="H71" s="23" t="b">
        <f>G71='附件2'!H75</f>
        <v>1</v>
      </c>
      <c r="I71" s="29">
        <f>VLOOKUP(B71,'[1]销售台账'!$C$2:$J$1310,8,0)</f>
        <v>0</v>
      </c>
      <c r="J71" s="29">
        <f>VLOOKUP(B71,'[1]销售台账'!$C$2:$O$1310,13,0)</f>
        <v>0</v>
      </c>
      <c r="K71" s="30">
        <f t="shared" si="16"/>
        <v>578264.2164948455</v>
      </c>
      <c r="L71" s="20">
        <f>VLOOKUP(B71,'[1]销售台账'!$C$2:$AD$1310,28,0)</f>
        <v>0</v>
      </c>
      <c r="M71" s="31">
        <f t="shared" si="17"/>
        <v>578264.2164948455</v>
      </c>
      <c r="N71" s="29">
        <f>VLOOKUP(B71,'[1]销售台账'!$C$2:$S$1310,17,0)</f>
        <v>0</v>
      </c>
      <c r="O71" s="32">
        <f>VLOOKUP(B71,'[1]销售台账'!$C$2:$T$1310,18,0)</f>
        <v>0</v>
      </c>
      <c r="P71" s="31">
        <f>VLOOKUP(B71,'[2]5号楼'!$A$1:$H$118,8,0)</f>
        <v>578264.2164948455</v>
      </c>
      <c r="R71" s="39">
        <v>1</v>
      </c>
      <c r="S71" s="31">
        <v>676332.416953036</v>
      </c>
      <c r="T71" s="31">
        <f t="shared" si="18"/>
        <v>676332.416953036</v>
      </c>
      <c r="U71" s="31">
        <f>T71*$U$1</f>
        <v>574882.5544100805</v>
      </c>
      <c r="V71" s="40">
        <f t="shared" si="19"/>
        <v>3381.6620847649174</v>
      </c>
      <c r="W71" s="41" t="b">
        <f t="shared" si="20"/>
        <v>1</v>
      </c>
      <c r="X71" s="41" t="b">
        <f t="shared" si="21"/>
        <v>1</v>
      </c>
      <c r="Y71" s="40">
        <f t="shared" si="22"/>
        <v>98068.20045819052</v>
      </c>
      <c r="Z71" s="41"/>
      <c r="AA71" s="6">
        <f t="shared" si="23"/>
        <v>0</v>
      </c>
    </row>
    <row r="72" spans="1:27" s="2" customFormat="1" ht="9">
      <c r="A72" s="20">
        <v>71</v>
      </c>
      <c r="B72" s="21" t="s">
        <v>171</v>
      </c>
      <c r="C72" s="22" t="b">
        <f>B72='附件2'!A76</f>
        <v>1</v>
      </c>
      <c r="D72" s="21" t="s">
        <v>172</v>
      </c>
      <c r="E72" s="22" t="b">
        <f>D72='附件2'!D76</f>
        <v>1</v>
      </c>
      <c r="F72" s="21">
        <f>VLOOKUP(B72,'[1]销售台账'!$C$2:$I$1310,7,0)</f>
        <v>0</v>
      </c>
      <c r="G72" s="20">
        <f>VLOOKUP(B72,'[1]销售台账'!$C$2:$K$1310,9,0)</f>
        <v>84.59</v>
      </c>
      <c r="H72" s="23" t="b">
        <f>G72='附件2'!H76</f>
        <v>1</v>
      </c>
      <c r="I72" s="20">
        <f>VLOOKUP(B72,'[1]销售台账'!$C$2:$J$1310,8,0)</f>
        <v>0</v>
      </c>
      <c r="J72" s="20">
        <f>VLOOKUP(B72,'[1]销售台账'!$C$2:$O$1310,13,0)</f>
        <v>0</v>
      </c>
      <c r="K72" s="30">
        <f t="shared" si="16"/>
        <v>578264.2164948455</v>
      </c>
      <c r="L72" s="20">
        <f>VLOOKUP(B72,'[1]销售台账'!$C$2:$AD$1310,28,0)</f>
        <v>0</v>
      </c>
      <c r="M72" s="31">
        <f t="shared" si="17"/>
        <v>578264.2164948455</v>
      </c>
      <c r="N72" s="20">
        <f>VLOOKUP(B72,'[1]销售台账'!$C$2:$S$1310,17,0)</f>
        <v>0</v>
      </c>
      <c r="O72" s="32">
        <f>VLOOKUP(B72,'[1]销售台账'!$C$2:$T$1310,18,0)</f>
        <v>0</v>
      </c>
      <c r="P72" s="31">
        <f>VLOOKUP(B72,'[2]5号楼'!$A$1:$H$118,8,0)</f>
        <v>578264.2164948455</v>
      </c>
      <c r="R72" s="39">
        <v>1</v>
      </c>
      <c r="S72" s="31">
        <v>676332.416953036</v>
      </c>
      <c r="T72" s="31">
        <f t="shared" si="18"/>
        <v>676332.416953036</v>
      </c>
      <c r="U72" s="31">
        <f>T72*$U$1</f>
        <v>574882.5544100805</v>
      </c>
      <c r="V72" s="40">
        <f t="shared" si="19"/>
        <v>3381.6620847649174</v>
      </c>
      <c r="W72" s="41" t="b">
        <f t="shared" si="20"/>
        <v>1</v>
      </c>
      <c r="X72" s="41" t="b">
        <f t="shared" si="21"/>
        <v>1</v>
      </c>
      <c r="Y72" s="40">
        <f t="shared" si="22"/>
        <v>98068.20045819052</v>
      </c>
      <c r="Z72" s="41"/>
      <c r="AA72" s="6">
        <f t="shared" si="23"/>
        <v>0</v>
      </c>
    </row>
    <row r="73" spans="1:27" s="2" customFormat="1" ht="9">
      <c r="A73" s="20">
        <v>72</v>
      </c>
      <c r="B73" s="21" t="s">
        <v>173</v>
      </c>
      <c r="C73" s="22" t="b">
        <f>B73='附件2'!A77</f>
        <v>1</v>
      </c>
      <c r="D73" s="21" t="s">
        <v>174</v>
      </c>
      <c r="E73" s="22" t="b">
        <f>D73='附件2'!D77</f>
        <v>1</v>
      </c>
      <c r="F73" s="21">
        <f>VLOOKUP(B73,'[1]销售台账'!$C$2:$I$1310,7,0)</f>
        <v>0</v>
      </c>
      <c r="G73" s="20">
        <f>VLOOKUP(B73,'[1]销售台账'!$C$2:$K$1310,9,0)</f>
        <v>84.59</v>
      </c>
      <c r="H73" s="23" t="b">
        <f>G73='附件2'!H77</f>
        <v>1</v>
      </c>
      <c r="I73" s="29">
        <f>VLOOKUP(B73,'[1]销售台账'!$C$2:$J$1310,8,0)</f>
        <v>0</v>
      </c>
      <c r="J73" s="29">
        <f>VLOOKUP(B73,'[1]销售台账'!$C$2:$O$1310,13,0)</f>
        <v>0</v>
      </c>
      <c r="K73" s="30">
        <f t="shared" si="16"/>
        <v>573903.9072164949</v>
      </c>
      <c r="L73" s="20">
        <f>VLOOKUP(B73,'[1]销售台账'!$C$2:$AD$1310,28,0)</f>
        <v>0</v>
      </c>
      <c r="M73" s="31">
        <f t="shared" si="17"/>
        <v>573903.9072164949</v>
      </c>
      <c r="N73" s="29">
        <f>VLOOKUP(B73,'[1]销售台账'!$C$2:$S$1310,17,0)</f>
        <v>0</v>
      </c>
      <c r="O73" s="32">
        <f>VLOOKUP(B73,'[1]销售台账'!$C$2:$T$1310,18,0)</f>
        <v>0</v>
      </c>
      <c r="P73" s="31">
        <f>VLOOKUP(B73,'[2]5号楼'!$A$1:$H$118,8,0)</f>
        <v>573903.9072164949</v>
      </c>
      <c r="R73" s="39">
        <v>1</v>
      </c>
      <c r="S73" s="31">
        <v>671232.640019292</v>
      </c>
      <c r="T73" s="31">
        <f t="shared" si="18"/>
        <v>671232.640019292</v>
      </c>
      <c r="U73" s="31">
        <f>T73*$U$1</f>
        <v>570547.7440163982</v>
      </c>
      <c r="V73" s="40">
        <f t="shared" si="19"/>
        <v>3356.163200096693</v>
      </c>
      <c r="W73" s="41" t="b">
        <f t="shared" si="20"/>
        <v>1</v>
      </c>
      <c r="X73" s="41" t="b">
        <f t="shared" si="21"/>
        <v>1</v>
      </c>
      <c r="Y73" s="40">
        <f t="shared" si="22"/>
        <v>97328.73280279711</v>
      </c>
      <c r="Z73" s="41"/>
      <c r="AA73" s="6">
        <f t="shared" si="23"/>
        <v>0</v>
      </c>
    </row>
    <row r="74" spans="1:27" s="2" customFormat="1" ht="9">
      <c r="A74" s="20">
        <v>73</v>
      </c>
      <c r="B74" s="21" t="s">
        <v>175</v>
      </c>
      <c r="C74" s="22" t="b">
        <f>B74='附件2'!A78</f>
        <v>1</v>
      </c>
      <c r="D74" s="21" t="s">
        <v>176</v>
      </c>
      <c r="E74" s="22" t="b">
        <f>D74='附件2'!D78</f>
        <v>1</v>
      </c>
      <c r="F74" s="21">
        <f>VLOOKUP(B74,'[1]销售台账'!$C$2:$I$1310,7,0)</f>
        <v>0</v>
      </c>
      <c r="G74" s="20">
        <f>VLOOKUP(B74,'[1]销售台账'!$C$2:$K$1310,9,0)</f>
        <v>99.6</v>
      </c>
      <c r="H74" s="23" t="b">
        <f>G74='附件2'!H78</f>
        <v>1</v>
      </c>
      <c r="I74" s="20">
        <f>VLOOKUP(B74,'[1]销售台账'!$C$2:$J$1310,8,0)</f>
        <v>0</v>
      </c>
      <c r="J74" s="20">
        <f>VLOOKUP(B74,'[1]销售台账'!$C$2:$O$1310,13,0)</f>
        <v>0</v>
      </c>
      <c r="K74" s="30">
        <f t="shared" si="16"/>
        <v>706543.9175257732</v>
      </c>
      <c r="L74" s="20">
        <f>VLOOKUP(B74,'[1]销售台账'!$C$2:$AD$1310,28,0)</f>
        <v>0</v>
      </c>
      <c r="M74" s="31">
        <f t="shared" si="17"/>
        <v>706543.9175257732</v>
      </c>
      <c r="N74" s="20">
        <f>VLOOKUP(B74,'[1]销售台账'!$C$2:$S$1310,17,0)</f>
        <v>0</v>
      </c>
      <c r="O74" s="32">
        <f>VLOOKUP(B74,'[1]销售台账'!$C$2:$T$1310,18,0)</f>
        <v>0</v>
      </c>
      <c r="P74" s="31">
        <f>VLOOKUP(B74,'[2]5号楼'!$A$1:$H$118,8,0)</f>
        <v>706543.9175257732</v>
      </c>
      <c r="R74" s="39">
        <v>1</v>
      </c>
      <c r="S74" s="31">
        <v>826367.155000904</v>
      </c>
      <c r="T74" s="31">
        <f t="shared" si="18"/>
        <v>826367.155000904</v>
      </c>
      <c r="U74" s="31">
        <f>T74*$U$1</f>
        <v>702412.0817507684</v>
      </c>
      <c r="V74" s="40">
        <f t="shared" si="19"/>
        <v>4131.835775004816</v>
      </c>
      <c r="W74" s="41" t="b">
        <f t="shared" si="20"/>
        <v>1</v>
      </c>
      <c r="X74" s="41" t="b">
        <f t="shared" si="21"/>
        <v>1</v>
      </c>
      <c r="Y74" s="40">
        <f t="shared" si="22"/>
        <v>119823.23747513082</v>
      </c>
      <c r="Z74" s="41"/>
      <c r="AA74" s="6">
        <f t="shared" si="23"/>
        <v>0</v>
      </c>
    </row>
    <row r="75" spans="1:27" s="2" customFormat="1" ht="9">
      <c r="A75" s="20">
        <v>74</v>
      </c>
      <c r="B75" s="21" t="s">
        <v>177</v>
      </c>
      <c r="C75" s="22" t="b">
        <f>B75='附件2'!A79</f>
        <v>1</v>
      </c>
      <c r="D75" s="21" t="s">
        <v>178</v>
      </c>
      <c r="E75" s="22" t="b">
        <f>D75='附件2'!D79</f>
        <v>1</v>
      </c>
      <c r="F75" s="21" t="str">
        <f>VLOOKUP(B75,'[1]销售台账'!$C$2:$I$1310,7,0)</f>
        <v>杨天强</v>
      </c>
      <c r="G75" s="20">
        <f>VLOOKUP(B75,'[1]销售台账'!$C$2:$K$1310,9,0)</f>
        <v>99.6</v>
      </c>
      <c r="H75" s="23" t="b">
        <f>G75='附件2'!H79</f>
        <v>1</v>
      </c>
      <c r="I75" s="20" t="str">
        <f>VLOOKUP(B75,'[1]销售台账'!$C$2:$J$1310,8,0)</f>
        <v>已认购</v>
      </c>
      <c r="J75" s="20" t="str">
        <f>VLOOKUP(B75,'[1]销售台账'!$C$2:$O$1310,13,0)</f>
        <v>肖鸿天；李清君</v>
      </c>
      <c r="K75" s="30">
        <f t="shared" si="16"/>
        <v>704490</v>
      </c>
      <c r="L75" s="20">
        <f>VLOOKUP(B75,'[1]销售台账'!$C$2:$AD$1310,28,0)</f>
        <v>704490</v>
      </c>
      <c r="M75" s="31">
        <f t="shared" si="17"/>
        <v>0</v>
      </c>
      <c r="N75" s="20" t="str">
        <f>VLOOKUP(B75,'[1]销售台账'!$C$2:$S$1310,17,0)</f>
        <v>中介-玉阁</v>
      </c>
      <c r="O75" s="32">
        <f>VLOOKUP(B75,'[1]销售台账'!$C$2:$T$1310,18,0)</f>
        <v>45179</v>
      </c>
      <c r="P75" s="31">
        <f>VLOOKUP(B75,'[2]5号楼'!$A$1:$H$118,8,0)</f>
        <v>704490.3092783506</v>
      </c>
      <c r="R75" s="39">
        <v>1</v>
      </c>
      <c r="S75" s="31">
        <v>823965.274009767</v>
      </c>
      <c r="T75" s="31">
        <f t="shared" si="18"/>
        <v>823965.274009767</v>
      </c>
      <c r="U75" s="31">
        <f>T75*$U$1</f>
        <v>700370.4829083019</v>
      </c>
      <c r="V75" s="40">
        <f t="shared" si="19"/>
        <v>4119.51709169813</v>
      </c>
      <c r="W75" s="41" t="b">
        <f t="shared" si="20"/>
        <v>1</v>
      </c>
      <c r="X75" s="41" t="b">
        <f t="shared" si="21"/>
        <v>1</v>
      </c>
      <c r="Y75" s="40">
        <f t="shared" si="22"/>
        <v>119475.27400976699</v>
      </c>
      <c r="Z75" s="41"/>
      <c r="AA75" s="6">
        <f t="shared" si="23"/>
        <v>0</v>
      </c>
    </row>
    <row r="76" spans="1:27" s="2" customFormat="1" ht="9">
      <c r="A76" s="20">
        <v>75</v>
      </c>
      <c r="B76" s="21" t="s">
        <v>179</v>
      </c>
      <c r="C76" s="22" t="b">
        <f>B76='附件2'!A80</f>
        <v>1</v>
      </c>
      <c r="D76" s="21" t="s">
        <v>180</v>
      </c>
      <c r="E76" s="22" t="b">
        <f>D76='附件2'!D80</f>
        <v>1</v>
      </c>
      <c r="F76" s="21">
        <f>VLOOKUP(B76,'[1]销售台账'!$C$2:$I$1310,7,0)</f>
        <v>0</v>
      </c>
      <c r="G76" s="20">
        <f>VLOOKUP(B76,'[1]销售台账'!$C$2:$K$1310,9,0)</f>
        <v>84.59</v>
      </c>
      <c r="H76" s="23" t="b">
        <f>G76='附件2'!H80</f>
        <v>1</v>
      </c>
      <c r="I76" s="20">
        <f>VLOOKUP(B76,'[1]销售台账'!$C$2:$J$1310,8,0)</f>
        <v>0</v>
      </c>
      <c r="J76" s="20">
        <f>VLOOKUP(B76,'[1]销售台账'!$C$2:$O$1310,13,0)</f>
        <v>0</v>
      </c>
      <c r="K76" s="30">
        <f t="shared" si="16"/>
        <v>576520.0927835053</v>
      </c>
      <c r="L76" s="20">
        <f>VLOOKUP(B76,'[1]销售台账'!$C$2:$AD$1310,28,0)</f>
        <v>0</v>
      </c>
      <c r="M76" s="31">
        <f t="shared" si="17"/>
        <v>576520.0927835053</v>
      </c>
      <c r="N76" s="20">
        <f>VLOOKUP(B76,'[1]销售台账'!$C$2:$S$1310,17,0)</f>
        <v>0</v>
      </c>
      <c r="O76" s="32">
        <f>VLOOKUP(B76,'[1]销售台账'!$C$2:$T$1310,18,0)</f>
        <v>0</v>
      </c>
      <c r="P76" s="31">
        <f>VLOOKUP(B76,'[2]5号楼'!$A$1:$H$118,8,0)</f>
        <v>576520.0927835053</v>
      </c>
      <c r="R76" s="39">
        <v>1</v>
      </c>
      <c r="S76" s="31">
        <v>674292.506179538</v>
      </c>
      <c r="T76" s="31">
        <f t="shared" si="18"/>
        <v>674292.506179538</v>
      </c>
      <c r="U76" s="31">
        <f>T76*$U$1</f>
        <v>573148.6302526073</v>
      </c>
      <c r="V76" s="40">
        <f t="shared" si="19"/>
        <v>3371.4625308980467</v>
      </c>
      <c r="W76" s="41" t="b">
        <f t="shared" si="20"/>
        <v>1</v>
      </c>
      <c r="X76" s="41" t="b">
        <f t="shared" si="21"/>
        <v>1</v>
      </c>
      <c r="Y76" s="40">
        <f t="shared" si="22"/>
        <v>97772.41339603264</v>
      </c>
      <c r="Z76" s="41"/>
      <c r="AA76" s="6">
        <f t="shared" si="23"/>
        <v>0</v>
      </c>
    </row>
    <row r="77" spans="1:27" s="2" customFormat="1" ht="9">
      <c r="A77" s="20">
        <v>76</v>
      </c>
      <c r="B77" s="21" t="s">
        <v>181</v>
      </c>
      <c r="C77" s="22" t="b">
        <f>B77='附件2'!A81</f>
        <v>1</v>
      </c>
      <c r="D77" s="21" t="s">
        <v>182</v>
      </c>
      <c r="E77" s="22" t="b">
        <f>D77='附件2'!D81</f>
        <v>1</v>
      </c>
      <c r="F77" s="21">
        <f>VLOOKUP(B77,'[1]销售台账'!$C$2:$I$1310,7,0)</f>
        <v>0</v>
      </c>
      <c r="G77" s="20">
        <f>VLOOKUP(B77,'[1]销售台账'!$C$2:$K$1310,9,0)</f>
        <v>84.59</v>
      </c>
      <c r="H77" s="23" t="b">
        <f>G77='附件2'!H81</f>
        <v>1</v>
      </c>
      <c r="I77" s="20">
        <f>VLOOKUP(B77,'[1]销售台账'!$C$2:$J$1310,8,0)</f>
        <v>0</v>
      </c>
      <c r="J77" s="20">
        <f>VLOOKUP(B77,'[1]销售台账'!$C$2:$O$1310,13,0)</f>
        <v>0</v>
      </c>
      <c r="K77" s="30">
        <f t="shared" si="16"/>
        <v>580880.4020618558</v>
      </c>
      <c r="L77" s="20">
        <f>VLOOKUP(B77,'[1]销售台账'!$C$2:$AD$1310,28,0)</f>
        <v>0</v>
      </c>
      <c r="M77" s="31">
        <f t="shared" si="17"/>
        <v>580880.4020618558</v>
      </c>
      <c r="N77" s="20">
        <f>VLOOKUP(B77,'[1]销售台账'!$C$2:$S$1310,17,0)</f>
        <v>0</v>
      </c>
      <c r="O77" s="32">
        <f>VLOOKUP(B77,'[1]销售台账'!$C$2:$T$1310,18,0)</f>
        <v>0</v>
      </c>
      <c r="P77" s="31">
        <f>VLOOKUP(B77,'[2]5号楼'!$A$1:$H$118,8,0)</f>
        <v>580880.4020618558</v>
      </c>
      <c r="R77" s="39">
        <v>1</v>
      </c>
      <c r="S77" s="31">
        <v>679392.283113282</v>
      </c>
      <c r="T77" s="31">
        <f t="shared" si="18"/>
        <v>679392.283113282</v>
      </c>
      <c r="U77" s="31">
        <f>T77*$U$1</f>
        <v>577483.4406462897</v>
      </c>
      <c r="V77" s="40">
        <f t="shared" si="19"/>
        <v>3396.9614155660383</v>
      </c>
      <c r="W77" s="41" t="b">
        <f t="shared" si="20"/>
        <v>1</v>
      </c>
      <c r="X77" s="41" t="b">
        <f t="shared" si="21"/>
        <v>1</v>
      </c>
      <c r="Y77" s="40">
        <f t="shared" si="22"/>
        <v>98511.88105142629</v>
      </c>
      <c r="Z77" s="41"/>
      <c r="AA77" s="6">
        <f t="shared" si="23"/>
        <v>0</v>
      </c>
    </row>
    <row r="78" spans="1:27" s="2" customFormat="1" ht="9">
      <c r="A78" s="20">
        <v>77</v>
      </c>
      <c r="B78" s="21" t="s">
        <v>183</v>
      </c>
      <c r="C78" s="22" t="b">
        <f>B78='附件2'!A82</f>
        <v>1</v>
      </c>
      <c r="D78" s="21" t="s">
        <v>184</v>
      </c>
      <c r="E78" s="22" t="b">
        <f>D78='附件2'!D82</f>
        <v>1</v>
      </c>
      <c r="F78" s="21">
        <f>VLOOKUP(B78,'[1]销售台账'!$C$2:$I$1310,7,0)</f>
        <v>0</v>
      </c>
      <c r="G78" s="20">
        <f>VLOOKUP(B78,'[1]销售台账'!$C$2:$K$1310,9,0)</f>
        <v>84.59</v>
      </c>
      <c r="H78" s="23" t="b">
        <f>G78='附件2'!H82</f>
        <v>1</v>
      </c>
      <c r="I78" s="20">
        <f>VLOOKUP(B78,'[1]销售台账'!$C$2:$J$1310,8,0)</f>
        <v>0</v>
      </c>
      <c r="J78" s="20">
        <f>VLOOKUP(B78,'[1]销售台账'!$C$2:$O$1310,13,0)</f>
        <v>0</v>
      </c>
      <c r="K78" s="30">
        <f t="shared" si="16"/>
        <v>580880.4020618558</v>
      </c>
      <c r="L78" s="20">
        <f>VLOOKUP(B78,'[1]销售台账'!$C$2:$AD$1310,28,0)</f>
        <v>0</v>
      </c>
      <c r="M78" s="31">
        <f t="shared" si="17"/>
        <v>580880.4020618558</v>
      </c>
      <c r="N78" s="20">
        <f>VLOOKUP(B78,'[1]销售台账'!$C$2:$S$1310,17,0)</f>
        <v>0</v>
      </c>
      <c r="O78" s="32">
        <f>VLOOKUP(B78,'[1]销售台账'!$C$2:$T$1310,18,0)</f>
        <v>0</v>
      </c>
      <c r="P78" s="31">
        <f>VLOOKUP(B78,'[2]5号楼'!$A$1:$H$118,8,0)</f>
        <v>580880.4020618558</v>
      </c>
      <c r="R78" s="39">
        <v>1</v>
      </c>
      <c r="S78" s="31">
        <v>679392.283113282</v>
      </c>
      <c r="T78" s="31">
        <f t="shared" si="18"/>
        <v>679392.283113282</v>
      </c>
      <c r="U78" s="31">
        <f>T78*$U$1</f>
        <v>577483.4406462897</v>
      </c>
      <c r="V78" s="40">
        <f t="shared" si="19"/>
        <v>3396.9614155660383</v>
      </c>
      <c r="W78" s="41" t="b">
        <f t="shared" si="20"/>
        <v>1</v>
      </c>
      <c r="X78" s="41" t="b">
        <f t="shared" si="21"/>
        <v>1</v>
      </c>
      <c r="Y78" s="40">
        <f t="shared" si="22"/>
        <v>98511.88105142629</v>
      </c>
      <c r="Z78" s="41"/>
      <c r="AA78" s="6">
        <f t="shared" si="23"/>
        <v>0</v>
      </c>
    </row>
    <row r="79" spans="1:27" s="2" customFormat="1" ht="9">
      <c r="A79" s="20">
        <v>78</v>
      </c>
      <c r="B79" s="21" t="s">
        <v>185</v>
      </c>
      <c r="C79" s="22" t="b">
        <f>B79='附件2'!A83</f>
        <v>1</v>
      </c>
      <c r="D79" s="21" t="s">
        <v>186</v>
      </c>
      <c r="E79" s="22" t="b">
        <f>D79='附件2'!D83</f>
        <v>1</v>
      </c>
      <c r="F79" s="21">
        <f>VLOOKUP(B79,'[1]销售台账'!$C$2:$I$1310,7,0)</f>
        <v>0</v>
      </c>
      <c r="G79" s="20">
        <f>VLOOKUP(B79,'[1]销售台账'!$C$2:$K$1310,9,0)</f>
        <v>84.59</v>
      </c>
      <c r="H79" s="23" t="b">
        <f>G79='附件2'!H83</f>
        <v>1</v>
      </c>
      <c r="I79" s="29">
        <f>VLOOKUP(B79,'[1]销售台账'!$C$2:$J$1310,8,0)</f>
        <v>0</v>
      </c>
      <c r="J79" s="29">
        <f>VLOOKUP(B79,'[1]销售台账'!$C$2:$O$1310,13,0)</f>
        <v>0</v>
      </c>
      <c r="K79" s="30">
        <f t="shared" si="16"/>
        <v>576520.0927835053</v>
      </c>
      <c r="L79" s="20">
        <f>VLOOKUP(B79,'[1]销售台账'!$C$2:$AD$1310,28,0)</f>
        <v>0</v>
      </c>
      <c r="M79" s="31">
        <f t="shared" si="17"/>
        <v>576520.0927835053</v>
      </c>
      <c r="N79" s="29">
        <f>VLOOKUP(B79,'[1]销售台账'!$C$2:$S$1310,17,0)</f>
        <v>0</v>
      </c>
      <c r="O79" s="32">
        <f>VLOOKUP(B79,'[1]销售台账'!$C$2:$T$1310,18,0)</f>
        <v>0</v>
      </c>
      <c r="P79" s="31">
        <f>VLOOKUP(B79,'[2]5号楼'!$A$1:$H$118,8,0)</f>
        <v>576520.0927835053</v>
      </c>
      <c r="R79" s="39">
        <v>1</v>
      </c>
      <c r="S79" s="31">
        <v>674292.506179538</v>
      </c>
      <c r="T79" s="31">
        <f t="shared" si="18"/>
        <v>674292.506179538</v>
      </c>
      <c r="U79" s="31">
        <f>T79*$U$1</f>
        <v>573148.6302526073</v>
      </c>
      <c r="V79" s="40">
        <f t="shared" si="19"/>
        <v>3371.4625308980467</v>
      </c>
      <c r="W79" s="41" t="b">
        <f t="shared" si="20"/>
        <v>1</v>
      </c>
      <c r="X79" s="41" t="b">
        <f t="shared" si="21"/>
        <v>1</v>
      </c>
      <c r="Y79" s="40">
        <f t="shared" si="22"/>
        <v>97772.41339603264</v>
      </c>
      <c r="Z79" s="41"/>
      <c r="AA79" s="6">
        <f t="shared" si="23"/>
        <v>0</v>
      </c>
    </row>
    <row r="80" spans="1:27" s="2" customFormat="1" ht="9">
      <c r="A80" s="20">
        <v>79</v>
      </c>
      <c r="B80" s="21" t="s">
        <v>187</v>
      </c>
      <c r="C80" s="22" t="b">
        <f>B80='附件2'!A84</f>
        <v>1</v>
      </c>
      <c r="D80" s="21" t="s">
        <v>188</v>
      </c>
      <c r="E80" s="22" t="b">
        <f>D80='附件2'!D84</f>
        <v>1</v>
      </c>
      <c r="F80" s="21">
        <f>VLOOKUP(B80,'[1]销售台账'!$C$2:$I$1310,7,0)</f>
        <v>0</v>
      </c>
      <c r="G80" s="20">
        <f>VLOOKUP(B80,'[1]销售台账'!$C$2:$K$1310,9,0)</f>
        <v>99.6</v>
      </c>
      <c r="H80" s="23" t="b">
        <f>G80='附件2'!H84</f>
        <v>1</v>
      </c>
      <c r="I80" s="29">
        <f>VLOOKUP(B80,'[1]销售台账'!$C$2:$J$1310,8,0)</f>
        <v>0</v>
      </c>
      <c r="J80" s="29">
        <f>VLOOKUP(B80,'[1]销售台账'!$C$2:$O$1310,13,0)</f>
        <v>0</v>
      </c>
      <c r="K80" s="30">
        <f t="shared" si="16"/>
        <v>709624.3298969073</v>
      </c>
      <c r="L80" s="20">
        <f>VLOOKUP(B80,'[1]销售台账'!$C$2:$AD$1310,28,0)</f>
        <v>0</v>
      </c>
      <c r="M80" s="31">
        <f t="shared" si="17"/>
        <v>709624.3298969073</v>
      </c>
      <c r="N80" s="29">
        <f>VLOOKUP(B80,'[1]销售台账'!$C$2:$S$1310,17,0)</f>
        <v>0</v>
      </c>
      <c r="O80" s="32">
        <f>VLOOKUP(B80,'[1]销售台账'!$C$2:$T$1310,18,0)</f>
        <v>0</v>
      </c>
      <c r="P80" s="31">
        <f>VLOOKUP(B80,'[2]5号楼'!$A$1:$H$118,8,0)</f>
        <v>709624.3298969073</v>
      </c>
      <c r="R80" s="39">
        <v>1</v>
      </c>
      <c r="S80" s="31">
        <v>829969.976487611</v>
      </c>
      <c r="T80" s="31">
        <f t="shared" si="18"/>
        <v>829969.976487611</v>
      </c>
      <c r="U80" s="31">
        <f>T80*$U$1</f>
        <v>705474.4800144692</v>
      </c>
      <c r="V80" s="40">
        <f t="shared" si="19"/>
        <v>4149.84988243808</v>
      </c>
      <c r="W80" s="41" t="b">
        <f t="shared" si="20"/>
        <v>1</v>
      </c>
      <c r="X80" s="41" t="b">
        <f t="shared" si="21"/>
        <v>1</v>
      </c>
      <c r="Y80" s="40">
        <f t="shared" si="22"/>
        <v>120345.64659070363</v>
      </c>
      <c r="Z80" s="41"/>
      <c r="AA80" s="6">
        <f t="shared" si="23"/>
        <v>0</v>
      </c>
    </row>
    <row r="81" spans="1:27" s="2" customFormat="1" ht="9">
      <c r="A81" s="20">
        <v>80</v>
      </c>
      <c r="B81" s="21" t="s">
        <v>189</v>
      </c>
      <c r="C81" s="22" t="b">
        <f>B81='附件2'!A85</f>
        <v>1</v>
      </c>
      <c r="D81" s="21" t="s">
        <v>190</v>
      </c>
      <c r="E81" s="22" t="b">
        <f>D81='附件2'!D85</f>
        <v>1</v>
      </c>
      <c r="F81" s="21">
        <f>VLOOKUP(B81,'[1]销售台账'!$C$2:$I$1310,7,0)</f>
        <v>0</v>
      </c>
      <c r="G81" s="20">
        <f>VLOOKUP(B81,'[1]销售台账'!$C$2:$K$1310,9,0)</f>
        <v>99.6</v>
      </c>
      <c r="H81" s="23" t="b">
        <f>G81='附件2'!H85</f>
        <v>1</v>
      </c>
      <c r="I81" s="20">
        <f>VLOOKUP(B81,'[1]销售台账'!$C$2:$J$1310,8,0)</f>
        <v>0</v>
      </c>
      <c r="J81" s="20">
        <f>VLOOKUP(B81,'[1]销售台账'!$C$2:$O$1310,13,0)</f>
        <v>0</v>
      </c>
      <c r="K81" s="30">
        <f t="shared" si="16"/>
        <v>707570.7216494846</v>
      </c>
      <c r="L81" s="20">
        <f>VLOOKUP(B81,'[1]销售台账'!$C$2:$AD$1310,28,0)</f>
        <v>0</v>
      </c>
      <c r="M81" s="31">
        <f t="shared" si="17"/>
        <v>707570.7216494846</v>
      </c>
      <c r="N81" s="20">
        <f>VLOOKUP(B81,'[1]销售台账'!$C$2:$S$1310,17,0)</f>
        <v>0</v>
      </c>
      <c r="O81" s="32">
        <f>VLOOKUP(B81,'[1]销售台账'!$C$2:$T$1310,18,0)</f>
        <v>0</v>
      </c>
      <c r="P81" s="31">
        <f>VLOOKUP(B81,'[2]5号楼'!$A$1:$H$118,8,0)</f>
        <v>707570.7216494846</v>
      </c>
      <c r="R81" s="39">
        <v>1</v>
      </c>
      <c r="S81" s="31">
        <v>827568.095496473</v>
      </c>
      <c r="T81" s="31">
        <f t="shared" si="18"/>
        <v>827568.095496473</v>
      </c>
      <c r="U81" s="31">
        <f>T81*$U$1</f>
        <v>703432.8811720021</v>
      </c>
      <c r="V81" s="40">
        <f t="shared" si="19"/>
        <v>4137.840477482532</v>
      </c>
      <c r="W81" s="41" t="b">
        <f t="shared" si="20"/>
        <v>1</v>
      </c>
      <c r="X81" s="41" t="b">
        <f t="shared" si="21"/>
        <v>1</v>
      </c>
      <c r="Y81" s="40">
        <f t="shared" si="22"/>
        <v>119997.37384698843</v>
      </c>
      <c r="Z81" s="41"/>
      <c r="AA81" s="6">
        <f t="shared" si="23"/>
        <v>0</v>
      </c>
    </row>
    <row r="82" spans="1:27" s="2" customFormat="1" ht="9">
      <c r="A82" s="20">
        <v>81</v>
      </c>
      <c r="B82" s="21" t="s">
        <v>191</v>
      </c>
      <c r="C82" s="22" t="b">
        <f>B82='附件2'!A86</f>
        <v>1</v>
      </c>
      <c r="D82" s="21" t="s">
        <v>192</v>
      </c>
      <c r="E82" s="22" t="b">
        <f>D82='附件2'!D86</f>
        <v>1</v>
      </c>
      <c r="F82" s="21">
        <f>VLOOKUP(B82,'[1]销售台账'!$C$2:$I$1310,7,0)</f>
        <v>0</v>
      </c>
      <c r="G82" s="20">
        <f>VLOOKUP(B82,'[1]销售台账'!$C$2:$K$1310,9,0)</f>
        <v>84.59</v>
      </c>
      <c r="H82" s="23" t="b">
        <f>G82='附件2'!H86</f>
        <v>1</v>
      </c>
      <c r="I82" s="20">
        <f>VLOOKUP(B82,'[1]销售台账'!$C$2:$J$1310,8,0)</f>
        <v>0</v>
      </c>
      <c r="J82" s="20">
        <f>VLOOKUP(B82,'[1]销售台账'!$C$2:$O$1310,13,0)</f>
        <v>0</v>
      </c>
      <c r="K82" s="30">
        <f t="shared" si="16"/>
        <v>579136.2783505155</v>
      </c>
      <c r="L82" s="20">
        <f>VLOOKUP(B82,'[1]销售台账'!$C$2:$AD$1310,28,0)</f>
        <v>0</v>
      </c>
      <c r="M82" s="31">
        <f t="shared" si="17"/>
        <v>579136.2783505155</v>
      </c>
      <c r="N82" s="20">
        <f>VLOOKUP(B82,'[1]销售台账'!$C$2:$S$1310,17,0)</f>
        <v>0</v>
      </c>
      <c r="O82" s="32">
        <f>VLOOKUP(B82,'[1]销售台账'!$C$2:$T$1310,18,0)</f>
        <v>0</v>
      </c>
      <c r="P82" s="31">
        <f>VLOOKUP(B82,'[2]5号楼'!$A$1:$H$118,8,0)</f>
        <v>579136.2783505155</v>
      </c>
      <c r="R82" s="39">
        <v>1</v>
      </c>
      <c r="S82" s="31">
        <v>677352.372339784</v>
      </c>
      <c r="T82" s="31">
        <f t="shared" si="18"/>
        <v>677352.372339784</v>
      </c>
      <c r="U82" s="31">
        <f>T82*$U$1</f>
        <v>575749.5164888165</v>
      </c>
      <c r="V82" s="40">
        <f t="shared" si="19"/>
        <v>3386.761861699051</v>
      </c>
      <c r="W82" s="41" t="b">
        <f t="shared" si="20"/>
        <v>1</v>
      </c>
      <c r="X82" s="41" t="b">
        <f t="shared" si="21"/>
        <v>1</v>
      </c>
      <c r="Y82" s="40">
        <f t="shared" si="22"/>
        <v>98216.09398926853</v>
      </c>
      <c r="Z82" s="41"/>
      <c r="AA82" s="6">
        <f t="shared" si="23"/>
        <v>0</v>
      </c>
    </row>
    <row r="83" spans="1:27" s="2" customFormat="1" ht="9">
      <c r="A83" s="20">
        <v>82</v>
      </c>
      <c r="B83" s="21" t="s">
        <v>193</v>
      </c>
      <c r="C83" s="22" t="b">
        <f>B83='附件2'!A87</f>
        <v>1</v>
      </c>
      <c r="D83" s="21" t="s">
        <v>194</v>
      </c>
      <c r="E83" s="22" t="b">
        <f>D83='附件2'!D87</f>
        <v>1</v>
      </c>
      <c r="F83" s="21">
        <f>VLOOKUP(B83,'[1]销售台账'!$C$2:$I$1310,7,0)</f>
        <v>0</v>
      </c>
      <c r="G83" s="20">
        <f>VLOOKUP(B83,'[1]销售台账'!$C$2:$K$1310,9,0)</f>
        <v>84.59</v>
      </c>
      <c r="H83" s="23" t="b">
        <f>G83='附件2'!H87</f>
        <v>1</v>
      </c>
      <c r="I83" s="20">
        <f>VLOOKUP(B83,'[1]销售台账'!$C$2:$J$1310,8,0)</f>
        <v>0</v>
      </c>
      <c r="J83" s="20">
        <f>VLOOKUP(B83,'[1]销售台账'!$C$2:$O$1310,13,0)</f>
        <v>0</v>
      </c>
      <c r="K83" s="30">
        <f t="shared" si="16"/>
        <v>583496.5876288661</v>
      </c>
      <c r="L83" s="20">
        <f>VLOOKUP(B83,'[1]销售台账'!$C$2:$AD$1310,28,0)</f>
        <v>0</v>
      </c>
      <c r="M83" s="31">
        <f t="shared" si="17"/>
        <v>583496.5876288661</v>
      </c>
      <c r="N83" s="20">
        <f>VLOOKUP(B83,'[1]销售台账'!$C$2:$S$1310,17,0)</f>
        <v>0</v>
      </c>
      <c r="O83" s="32">
        <f>VLOOKUP(B83,'[1]销售台账'!$C$2:$T$1310,18,0)</f>
        <v>0</v>
      </c>
      <c r="P83" s="31">
        <f>VLOOKUP(B83,'[2]5号楼'!$A$1:$H$118,8,0)</f>
        <v>583496.5876288661</v>
      </c>
      <c r="R83" s="39">
        <v>1</v>
      </c>
      <c r="S83" s="31">
        <v>682452.149273528</v>
      </c>
      <c r="T83" s="31">
        <f t="shared" si="18"/>
        <v>682452.149273528</v>
      </c>
      <c r="U83" s="31">
        <f>T83*$U$1</f>
        <v>580084.3268824988</v>
      </c>
      <c r="V83" s="40">
        <f t="shared" si="19"/>
        <v>3412.2607463672757</v>
      </c>
      <c r="W83" s="41" t="b">
        <f t="shared" si="20"/>
        <v>1</v>
      </c>
      <c r="X83" s="41" t="b">
        <f t="shared" si="21"/>
        <v>1</v>
      </c>
      <c r="Y83" s="40">
        <f t="shared" si="22"/>
        <v>98955.56164466194</v>
      </c>
      <c r="Z83" s="41"/>
      <c r="AA83" s="6">
        <f t="shared" si="23"/>
        <v>0</v>
      </c>
    </row>
    <row r="84" spans="1:27" s="2" customFormat="1" ht="9">
      <c r="A84" s="20">
        <v>83</v>
      </c>
      <c r="B84" s="21" t="s">
        <v>195</v>
      </c>
      <c r="C84" s="22" t="b">
        <f>B84='附件2'!A88</f>
        <v>1</v>
      </c>
      <c r="D84" s="21" t="s">
        <v>196</v>
      </c>
      <c r="E84" s="22" t="b">
        <f>D84='附件2'!D88</f>
        <v>1</v>
      </c>
      <c r="F84" s="21">
        <f>VLOOKUP(B84,'[1]销售台账'!$C$2:$I$1310,7,0)</f>
        <v>0</v>
      </c>
      <c r="G84" s="20">
        <f>VLOOKUP(B84,'[1]销售台账'!$C$2:$K$1310,9,0)</f>
        <v>84.59</v>
      </c>
      <c r="H84" s="23" t="b">
        <f>G84='附件2'!H88</f>
        <v>1</v>
      </c>
      <c r="I84" s="20">
        <f>VLOOKUP(B84,'[1]销售台账'!$C$2:$J$1310,8,0)</f>
        <v>0</v>
      </c>
      <c r="J84" s="20">
        <f>VLOOKUP(B84,'[1]销售台账'!$C$2:$O$1310,13,0)</f>
        <v>0</v>
      </c>
      <c r="K84" s="30">
        <f t="shared" si="16"/>
        <v>583496.5876288661</v>
      </c>
      <c r="L84" s="20">
        <f>VLOOKUP(B84,'[1]销售台账'!$C$2:$AD$1310,28,0)</f>
        <v>0</v>
      </c>
      <c r="M84" s="31">
        <f t="shared" si="17"/>
        <v>583496.5876288661</v>
      </c>
      <c r="N84" s="20">
        <f>VLOOKUP(B84,'[1]销售台账'!$C$2:$S$1310,17,0)</f>
        <v>0</v>
      </c>
      <c r="O84" s="32">
        <f>VLOOKUP(B84,'[1]销售台账'!$C$2:$T$1310,18,0)</f>
        <v>0</v>
      </c>
      <c r="P84" s="31">
        <f>VLOOKUP(B84,'[2]5号楼'!$A$1:$H$118,8,0)</f>
        <v>583496.5876288661</v>
      </c>
      <c r="R84" s="39">
        <v>1</v>
      </c>
      <c r="S84" s="31">
        <v>682452.149273528</v>
      </c>
      <c r="T84" s="31">
        <f t="shared" si="18"/>
        <v>682452.149273528</v>
      </c>
      <c r="U84" s="31">
        <f>T84*$U$1</f>
        <v>580084.3268824988</v>
      </c>
      <c r="V84" s="40">
        <f t="shared" si="19"/>
        <v>3412.2607463672757</v>
      </c>
      <c r="W84" s="41" t="b">
        <f t="shared" si="20"/>
        <v>1</v>
      </c>
      <c r="X84" s="41" t="b">
        <f t="shared" si="21"/>
        <v>1</v>
      </c>
      <c r="Y84" s="40">
        <f t="shared" si="22"/>
        <v>98955.56164466194</v>
      </c>
      <c r="Z84" s="41"/>
      <c r="AA84" s="6">
        <f t="shared" si="23"/>
        <v>0</v>
      </c>
    </row>
    <row r="85" spans="1:27" s="2" customFormat="1" ht="9">
      <c r="A85" s="20">
        <v>84</v>
      </c>
      <c r="B85" s="21" t="s">
        <v>197</v>
      </c>
      <c r="C85" s="22" t="b">
        <f>B85='附件2'!A89</f>
        <v>1</v>
      </c>
      <c r="D85" s="21" t="s">
        <v>198</v>
      </c>
      <c r="E85" s="22" t="b">
        <f>D85='附件2'!D89</f>
        <v>1</v>
      </c>
      <c r="F85" s="21">
        <f>VLOOKUP(B85,'[1]销售台账'!$C$2:$I$1310,7,0)</f>
        <v>0</v>
      </c>
      <c r="G85" s="20">
        <f>VLOOKUP(B85,'[1]销售台账'!$C$2:$K$1310,9,0)</f>
        <v>84.59</v>
      </c>
      <c r="H85" s="23" t="b">
        <f>G85='附件2'!H89</f>
        <v>1</v>
      </c>
      <c r="I85" s="20">
        <f>VLOOKUP(B85,'[1]销售台账'!$C$2:$J$1310,8,0)</f>
        <v>0</v>
      </c>
      <c r="J85" s="20">
        <f>VLOOKUP(B85,'[1]销售台账'!$C$2:$O$1310,13,0)</f>
        <v>0</v>
      </c>
      <c r="K85" s="30">
        <f t="shared" si="16"/>
        <v>579136.2783505155</v>
      </c>
      <c r="L85" s="20">
        <f>VLOOKUP(B85,'[1]销售台账'!$C$2:$AD$1310,28,0)</f>
        <v>0</v>
      </c>
      <c r="M85" s="31">
        <f t="shared" si="17"/>
        <v>579136.2783505155</v>
      </c>
      <c r="N85" s="20">
        <f>VLOOKUP(B85,'[1]销售台账'!$C$2:$S$1310,17,0)</f>
        <v>0</v>
      </c>
      <c r="O85" s="32">
        <f>VLOOKUP(B85,'[1]销售台账'!$C$2:$T$1310,18,0)</f>
        <v>0</v>
      </c>
      <c r="P85" s="31">
        <f>VLOOKUP(B85,'[2]5号楼'!$A$1:$H$118,8,0)</f>
        <v>579136.2783505155</v>
      </c>
      <c r="R85" s="39">
        <v>1</v>
      </c>
      <c r="S85" s="31">
        <v>677352.372339784</v>
      </c>
      <c r="T85" s="31">
        <f t="shared" si="18"/>
        <v>677352.372339784</v>
      </c>
      <c r="U85" s="31">
        <f>T85*$U$1</f>
        <v>575749.5164888165</v>
      </c>
      <c r="V85" s="40">
        <f t="shared" si="19"/>
        <v>3386.761861699051</v>
      </c>
      <c r="W85" s="41" t="b">
        <f t="shared" si="20"/>
        <v>1</v>
      </c>
      <c r="X85" s="41" t="b">
        <f t="shared" si="21"/>
        <v>1</v>
      </c>
      <c r="Y85" s="40">
        <f t="shared" si="22"/>
        <v>98216.09398926853</v>
      </c>
      <c r="Z85" s="41"/>
      <c r="AA85" s="6">
        <f t="shared" si="23"/>
        <v>0</v>
      </c>
    </row>
    <row r="86" spans="1:27" s="2" customFormat="1" ht="9">
      <c r="A86" s="20">
        <v>85</v>
      </c>
      <c r="B86" s="21" t="s">
        <v>199</v>
      </c>
      <c r="C86" s="22" t="b">
        <f>B86='附件2'!A90</f>
        <v>1</v>
      </c>
      <c r="D86" s="21" t="s">
        <v>200</v>
      </c>
      <c r="E86" s="22" t="b">
        <f>D86='附件2'!D90</f>
        <v>1</v>
      </c>
      <c r="F86" s="21">
        <f>VLOOKUP(B86,'[1]销售台账'!$C$2:$I$1310,7,0)</f>
        <v>0</v>
      </c>
      <c r="G86" s="20">
        <f>VLOOKUP(B86,'[1]销售台账'!$C$2:$K$1310,9,0)</f>
        <v>99.6</v>
      </c>
      <c r="H86" s="23" t="b">
        <f>G86='附件2'!H90</f>
        <v>1</v>
      </c>
      <c r="I86" s="20">
        <f>VLOOKUP(B86,'[1]销售台账'!$C$2:$J$1310,8,0)</f>
        <v>0</v>
      </c>
      <c r="J86" s="20">
        <f>VLOOKUP(B86,'[1]销售台账'!$C$2:$O$1310,13,0)</f>
        <v>0</v>
      </c>
      <c r="K86" s="30">
        <f t="shared" si="16"/>
        <v>712704.7422680412</v>
      </c>
      <c r="L86" s="20">
        <f>VLOOKUP(B86,'[1]销售台账'!$C$2:$AD$1310,28,0)</f>
        <v>0</v>
      </c>
      <c r="M86" s="31">
        <f t="shared" si="17"/>
        <v>712704.7422680412</v>
      </c>
      <c r="N86" s="20">
        <f>VLOOKUP(B86,'[1]销售台账'!$C$2:$S$1310,17,0)</f>
        <v>0</v>
      </c>
      <c r="O86" s="32">
        <f>VLOOKUP(B86,'[1]销售台账'!$C$2:$T$1310,18,0)</f>
        <v>0</v>
      </c>
      <c r="P86" s="31">
        <f>VLOOKUP(B86,'[2]5号楼'!$A$1:$H$118,8,0)</f>
        <v>712704.7422680412</v>
      </c>
      <c r="R86" s="39">
        <v>1</v>
      </c>
      <c r="S86" s="31">
        <v>833572.797974317</v>
      </c>
      <c r="T86" s="31">
        <f t="shared" si="18"/>
        <v>833572.797974317</v>
      </c>
      <c r="U86" s="31">
        <f>T86*$U$1</f>
        <v>708536.8782781694</v>
      </c>
      <c r="V86" s="40">
        <f t="shared" si="19"/>
        <v>4167.86398987181</v>
      </c>
      <c r="W86" s="41" t="b">
        <f t="shared" si="20"/>
        <v>1</v>
      </c>
      <c r="X86" s="41" t="b">
        <f t="shared" si="21"/>
        <v>1</v>
      </c>
      <c r="Y86" s="40">
        <f t="shared" si="22"/>
        <v>120868.05570627574</v>
      </c>
      <c r="Z86" s="41"/>
      <c r="AA86" s="6">
        <f t="shared" si="23"/>
        <v>0</v>
      </c>
    </row>
    <row r="87" spans="1:27" s="2" customFormat="1" ht="9">
      <c r="A87" s="20">
        <v>86</v>
      </c>
      <c r="B87" s="21" t="s">
        <v>201</v>
      </c>
      <c r="C87" s="22" t="b">
        <f>B87='附件2'!A91</f>
        <v>1</v>
      </c>
      <c r="D87" s="21" t="s">
        <v>202</v>
      </c>
      <c r="E87" s="22" t="b">
        <f>D87='附件2'!D91</f>
        <v>1</v>
      </c>
      <c r="F87" s="21" t="str">
        <f>VLOOKUP(B87,'[1]销售台账'!$C$2:$I$1310,7,0)</f>
        <v>杨天强</v>
      </c>
      <c r="G87" s="20">
        <f>VLOOKUP(B87,'[1]销售台账'!$C$2:$K$1310,9,0)</f>
        <v>99.6</v>
      </c>
      <c r="H87" s="23" t="b">
        <f>G87='附件2'!H91</f>
        <v>1</v>
      </c>
      <c r="I87" s="20" t="str">
        <f>VLOOKUP(B87,'[1]销售台账'!$C$2:$J$1310,8,0)</f>
        <v>已认购</v>
      </c>
      <c r="J87" s="20" t="str">
        <f>VLOOKUP(B87,'[1]销售台账'!$C$2:$O$1310,13,0)</f>
        <v>张吉英、柯丽青</v>
      </c>
      <c r="K87" s="30">
        <f t="shared" si="16"/>
        <v>815830</v>
      </c>
      <c r="L87" s="20">
        <f>VLOOKUP(B87,'[1]销售台账'!$C$2:$AD$1310,28,0)</f>
        <v>815830</v>
      </c>
      <c r="M87" s="31">
        <f t="shared" si="17"/>
        <v>0</v>
      </c>
      <c r="N87" s="20" t="str">
        <f>VLOOKUP(B87,'[1]销售台账'!$C$2:$S$1310,17,0)</f>
        <v>中介-玉阁</v>
      </c>
      <c r="O87" s="32">
        <f>VLOOKUP(B87,'[1]销售台账'!$C$2:$T$1310,18,0)</f>
        <v>45171</v>
      </c>
      <c r="P87" s="31">
        <v>0</v>
      </c>
      <c r="R87" s="39">
        <v>1.2</v>
      </c>
      <c r="S87" s="31">
        <v>777608.97088081</v>
      </c>
      <c r="T87" s="31">
        <f t="shared" si="18"/>
        <v>933130.765056972</v>
      </c>
      <c r="U87" s="31">
        <f>T87*$U$1</f>
        <v>793161.1502984262</v>
      </c>
      <c r="V87" s="40">
        <f t="shared" si="19"/>
        <v>22668.84970157384</v>
      </c>
      <c r="W87" s="41" t="b">
        <f t="shared" si="20"/>
        <v>1</v>
      </c>
      <c r="X87" s="41" t="b">
        <f t="shared" si="21"/>
        <v>1</v>
      </c>
      <c r="Y87" s="40">
        <f t="shared" si="22"/>
        <v>117300.76505697204</v>
      </c>
      <c r="Z87" s="41"/>
      <c r="AA87" s="6">
        <f t="shared" si="23"/>
        <v>-155521.794176162</v>
      </c>
    </row>
    <row r="88" spans="1:27" s="2" customFormat="1" ht="9">
      <c r="A88" s="20">
        <v>87</v>
      </c>
      <c r="B88" s="21" t="s">
        <v>203</v>
      </c>
      <c r="C88" s="22" t="b">
        <f>B88='附件2'!A92</f>
        <v>1</v>
      </c>
      <c r="D88" s="21" t="s">
        <v>204</v>
      </c>
      <c r="E88" s="22" t="b">
        <f>D88='附件2'!D92</f>
        <v>1</v>
      </c>
      <c r="F88" s="21" t="str">
        <f>VLOOKUP(B88,'[1]销售台账'!$C$2:$I$1310,7,0)</f>
        <v>范丽娟</v>
      </c>
      <c r="G88" s="20">
        <f>VLOOKUP(B88,'[1]销售台账'!$C$2:$K$1310,9,0)</f>
        <v>84.59</v>
      </c>
      <c r="H88" s="23" t="b">
        <f>G88='附件2'!H92</f>
        <v>1</v>
      </c>
      <c r="I88" s="20" t="str">
        <f>VLOOKUP(B88,'[1]销售台账'!$C$2:$J$1310,8,0)</f>
        <v>已认购</v>
      </c>
      <c r="J88" s="20" t="str">
        <f>VLOOKUP(B88,'[1]销售台账'!$C$2:$O$1310,13,0)</f>
        <v>陈娴</v>
      </c>
      <c r="K88" s="30">
        <f t="shared" si="16"/>
        <v>730941</v>
      </c>
      <c r="L88" s="20">
        <f>VLOOKUP(B88,'[1]销售台账'!$C$2:$AD$1310,28,0)</f>
        <v>730941</v>
      </c>
      <c r="M88" s="31">
        <f t="shared" si="17"/>
        <v>0</v>
      </c>
      <c r="N88" s="20" t="str">
        <f>VLOOKUP(B88,'[1]销售台账'!$C$2:$S$1310,17,0)</f>
        <v>中介-华江</v>
      </c>
      <c r="O88" s="32">
        <f>VLOOKUP(B88,'[1]销售台账'!$C$2:$T$1310,18,0)</f>
        <v>45167</v>
      </c>
      <c r="P88" s="31">
        <f>VLOOKUP(B88,'[2]5号楼'!$A$1:$H$118,8,0)</f>
        <v>541376</v>
      </c>
      <c r="R88" s="39">
        <v>1.2</v>
      </c>
      <c r="S88" s="31">
        <v>633290.299632242</v>
      </c>
      <c r="T88" s="31">
        <f t="shared" si="18"/>
        <v>759948.3595586903</v>
      </c>
      <c r="U88" s="31">
        <f>T88*$U$1</f>
        <v>645956.1056248868</v>
      </c>
      <c r="V88" s="40">
        <f t="shared" si="19"/>
        <v>84984.89437511319</v>
      </c>
      <c r="W88" s="41" t="b">
        <f t="shared" si="20"/>
        <v>1</v>
      </c>
      <c r="X88" s="41" t="b">
        <f t="shared" si="21"/>
        <v>1</v>
      </c>
      <c r="Y88" s="40">
        <f t="shared" si="22"/>
        <v>29007.35955869034</v>
      </c>
      <c r="Z88" s="41"/>
      <c r="AA88" s="6">
        <f t="shared" si="23"/>
        <v>-126658.05992644839</v>
      </c>
    </row>
    <row r="89" spans="1:27" s="2" customFormat="1" ht="9">
      <c r="A89" s="20">
        <v>88</v>
      </c>
      <c r="B89" s="21" t="s">
        <v>205</v>
      </c>
      <c r="C89" s="22" t="b">
        <f>B89='附件2'!A93</f>
        <v>1</v>
      </c>
      <c r="D89" s="21" t="s">
        <v>206</v>
      </c>
      <c r="E89" s="22" t="b">
        <f>D89='附件2'!D93</f>
        <v>1</v>
      </c>
      <c r="F89" s="21">
        <f>VLOOKUP(B89,'[1]销售台账'!$C$2:$I$1310,7,0)</f>
        <v>0</v>
      </c>
      <c r="G89" s="20">
        <f>VLOOKUP(B89,'[1]销售台账'!$C$2:$K$1310,9,0)</f>
        <v>84.59</v>
      </c>
      <c r="H89" s="23" t="b">
        <f>G89='附件2'!H93</f>
        <v>1</v>
      </c>
      <c r="I89" s="20">
        <f>VLOOKUP(B89,'[1]销售台账'!$C$2:$J$1310,8,0)</f>
        <v>0</v>
      </c>
      <c r="J89" s="20">
        <f>VLOOKUP(B89,'[1]销售台账'!$C$2:$O$1310,13,0)</f>
        <v>0</v>
      </c>
      <c r="K89" s="30">
        <f t="shared" si="16"/>
        <v>583671</v>
      </c>
      <c r="L89" s="20">
        <f>VLOOKUP(B89,'[1]销售台账'!$C$2:$AD$1310,28,0)</f>
        <v>0</v>
      </c>
      <c r="M89" s="31">
        <f t="shared" si="17"/>
        <v>583671</v>
      </c>
      <c r="N89" s="20">
        <f>VLOOKUP(B89,'[1]销售台账'!$C$2:$S$1310,17,0)</f>
        <v>0</v>
      </c>
      <c r="O89" s="32">
        <f>VLOOKUP(B89,'[1]销售台账'!$C$2:$T$1310,18,0)</f>
        <v>0</v>
      </c>
      <c r="P89" s="31">
        <f>VLOOKUP(B89,'[2]5号楼'!$A$1:$H$118,8,0)</f>
        <v>583671</v>
      </c>
      <c r="R89" s="39">
        <v>1</v>
      </c>
      <c r="S89" s="31">
        <v>682758.135889552</v>
      </c>
      <c r="T89" s="31">
        <f t="shared" si="18"/>
        <v>682758.135889552</v>
      </c>
      <c r="U89" s="31">
        <f>T89*$U$1</f>
        <v>580344.4155061191</v>
      </c>
      <c r="V89" s="40">
        <f t="shared" si="19"/>
        <v>3326.5844938808586</v>
      </c>
      <c r="W89" s="41" t="b">
        <f t="shared" si="20"/>
        <v>1</v>
      </c>
      <c r="X89" s="41" t="b">
        <f t="shared" si="21"/>
        <v>1</v>
      </c>
      <c r="Y89" s="40">
        <f t="shared" si="22"/>
        <v>99087.13588955195</v>
      </c>
      <c r="Z89" s="41"/>
      <c r="AA89" s="6">
        <f t="shared" si="23"/>
        <v>0</v>
      </c>
    </row>
    <row r="90" spans="1:27" s="2" customFormat="1" ht="9">
      <c r="A90" s="20">
        <v>89</v>
      </c>
      <c r="B90" s="21" t="s">
        <v>207</v>
      </c>
      <c r="C90" s="22" t="b">
        <f>B90='附件2'!A94</f>
        <v>1</v>
      </c>
      <c r="D90" s="21" t="s">
        <v>208</v>
      </c>
      <c r="E90" s="22" t="b">
        <f>D90='附件2'!D94</f>
        <v>1</v>
      </c>
      <c r="F90" s="21">
        <f>VLOOKUP(B90,'[1]销售台账'!$C$2:$I$1310,7,0)</f>
        <v>0</v>
      </c>
      <c r="G90" s="20">
        <f>VLOOKUP(B90,'[1]销售台账'!$C$2:$K$1310,9,0)</f>
        <v>84.59</v>
      </c>
      <c r="H90" s="23" t="b">
        <f>G90='附件2'!H94</f>
        <v>1</v>
      </c>
      <c r="I90" s="20">
        <f>VLOOKUP(B90,'[1]销售台账'!$C$2:$J$1310,8,0)</f>
        <v>0</v>
      </c>
      <c r="J90" s="20">
        <f>VLOOKUP(B90,'[1]销售台账'!$C$2:$O$1310,13,0)</f>
        <v>0</v>
      </c>
      <c r="K90" s="30">
        <f t="shared" si="16"/>
        <v>579441.5</v>
      </c>
      <c r="L90" s="20">
        <f>VLOOKUP(B90,'[1]销售台账'!$C$2:$AD$1310,28,0)</f>
        <v>0</v>
      </c>
      <c r="M90" s="31">
        <f t="shared" si="17"/>
        <v>579441.5</v>
      </c>
      <c r="N90" s="20">
        <f>VLOOKUP(B90,'[1]销售台账'!$C$2:$S$1310,17,0)</f>
        <v>0</v>
      </c>
      <c r="O90" s="32">
        <f>VLOOKUP(B90,'[1]销售台账'!$C$2:$T$1310,18,0)</f>
        <v>0</v>
      </c>
      <c r="P90" s="31">
        <f>VLOOKUP(B90,'[2]5号楼'!$A$1:$H$118,8,0)</f>
        <v>579441.5</v>
      </c>
      <c r="R90" s="39">
        <v>1</v>
      </c>
      <c r="S90" s="31">
        <v>677760.354494484</v>
      </c>
      <c r="T90" s="31">
        <f t="shared" si="18"/>
        <v>677760.354494484</v>
      </c>
      <c r="U90" s="31">
        <f>T90*$U$1</f>
        <v>576096.3013203114</v>
      </c>
      <c r="V90" s="40">
        <f t="shared" si="19"/>
        <v>3345.1986796886194</v>
      </c>
      <c r="W90" s="41" t="b">
        <f t="shared" si="20"/>
        <v>1</v>
      </c>
      <c r="X90" s="41" t="b">
        <f t="shared" si="21"/>
        <v>1</v>
      </c>
      <c r="Y90" s="40">
        <f t="shared" si="22"/>
        <v>98318.85449448403</v>
      </c>
      <c r="Z90" s="41"/>
      <c r="AA90" s="6">
        <f t="shared" si="23"/>
        <v>0</v>
      </c>
    </row>
    <row r="91" spans="1:27" s="2" customFormat="1" ht="9">
      <c r="A91" s="20">
        <v>90</v>
      </c>
      <c r="B91" s="21" t="s">
        <v>209</v>
      </c>
      <c r="C91" s="22" t="b">
        <f>B91='附件2'!A95</f>
        <v>1</v>
      </c>
      <c r="D91" s="21" t="s">
        <v>210</v>
      </c>
      <c r="E91" s="22" t="b">
        <f>D91='附件2'!D95</f>
        <v>1</v>
      </c>
      <c r="F91" s="21">
        <f>VLOOKUP(B91,'[1]销售台账'!$C$2:$I$1310,7,0)</f>
        <v>0</v>
      </c>
      <c r="G91" s="20">
        <f>VLOOKUP(B91,'[1]销售台账'!$C$2:$K$1310,9,0)</f>
        <v>84.59</v>
      </c>
      <c r="H91" s="23" t="b">
        <f>G91='附件2'!H95</f>
        <v>1</v>
      </c>
      <c r="I91" s="20">
        <f>VLOOKUP(B91,'[1]销售台账'!$C$2:$J$1310,8,0)</f>
        <v>0</v>
      </c>
      <c r="J91" s="20">
        <f>VLOOKUP(B91,'[1]销售台账'!$C$2:$O$1310,13,0)</f>
        <v>0</v>
      </c>
      <c r="K91" s="30">
        <f t="shared" si="16"/>
        <v>554064.5</v>
      </c>
      <c r="L91" s="20">
        <f>VLOOKUP(B91,'[1]销售台账'!$C$2:$AD$1310,28,0)</f>
        <v>0</v>
      </c>
      <c r="M91" s="31">
        <f t="shared" si="17"/>
        <v>554064.5</v>
      </c>
      <c r="N91" s="20">
        <f>VLOOKUP(B91,'[1]销售台账'!$C$2:$S$1310,17,0)</f>
        <v>0</v>
      </c>
      <c r="O91" s="32">
        <f>VLOOKUP(B91,'[1]销售台账'!$C$2:$T$1310,18,0)</f>
        <v>0</v>
      </c>
      <c r="P91" s="31">
        <f>VLOOKUP(B91,'[2]5号楼'!$A$1:$H$118,8,0)</f>
        <v>554064.5</v>
      </c>
      <c r="R91" s="39">
        <v>1</v>
      </c>
      <c r="S91" s="31">
        <v>648079.652740098</v>
      </c>
      <c r="T91" s="31">
        <f t="shared" si="18"/>
        <v>648079.652740098</v>
      </c>
      <c r="U91" s="31">
        <f>T91*$U$1</f>
        <v>550867.7048290833</v>
      </c>
      <c r="V91" s="40">
        <f t="shared" si="19"/>
        <v>3196.79517091671</v>
      </c>
      <c r="W91" s="41" t="b">
        <f t="shared" si="20"/>
        <v>1</v>
      </c>
      <c r="X91" s="41" t="b">
        <f t="shared" si="21"/>
        <v>1</v>
      </c>
      <c r="Y91" s="40">
        <f t="shared" si="22"/>
        <v>94015.15274009795</v>
      </c>
      <c r="Z91" s="41"/>
      <c r="AA91" s="6">
        <f t="shared" si="23"/>
        <v>0</v>
      </c>
    </row>
    <row r="92" spans="1:27" s="2" customFormat="1" ht="9">
      <c r="A92" s="20">
        <v>91</v>
      </c>
      <c r="B92" s="21" t="s">
        <v>211</v>
      </c>
      <c r="C92" s="22" t="b">
        <f>B92='附件2'!A96</f>
        <v>1</v>
      </c>
      <c r="D92" s="21" t="s">
        <v>212</v>
      </c>
      <c r="E92" s="22" t="b">
        <f>D92='附件2'!D96</f>
        <v>1</v>
      </c>
      <c r="F92" s="21">
        <f>VLOOKUP(B92,'[1]销售台账'!$C$2:$I$1310,7,0)</f>
        <v>0</v>
      </c>
      <c r="G92" s="20">
        <f>VLOOKUP(B92,'[1]销售台账'!$C$2:$K$1310,9,0)</f>
        <v>99.6</v>
      </c>
      <c r="H92" s="23" t="b">
        <f>G92='附件2'!H96</f>
        <v>1</v>
      </c>
      <c r="I92" s="29">
        <f>VLOOKUP(B92,'[1]销售台账'!$C$2:$J$1310,8,0)</f>
        <v>0</v>
      </c>
      <c r="J92" s="29">
        <f>VLOOKUP(B92,'[1]销售台账'!$C$2:$O$1310,13,0)</f>
        <v>0</v>
      </c>
      <c r="K92" s="30">
        <f t="shared" si="16"/>
        <v>686244</v>
      </c>
      <c r="L92" s="20">
        <f>VLOOKUP(B92,'[1]销售台账'!$C$2:$AD$1310,28,0)</f>
        <v>0</v>
      </c>
      <c r="M92" s="31">
        <f t="shared" si="17"/>
        <v>686244</v>
      </c>
      <c r="N92" s="29">
        <f>VLOOKUP(B92,'[1]销售台账'!$C$2:$S$1310,17,0)</f>
        <v>0</v>
      </c>
      <c r="O92" s="32">
        <f>VLOOKUP(B92,'[1]销售台账'!$C$2:$T$1310,18,0)</f>
        <v>0</v>
      </c>
      <c r="P92" s="31">
        <f>VLOOKUP(B92,'[2]5号楼'!$A$1:$H$118,8,0)</f>
        <v>686244</v>
      </c>
      <c r="R92" s="39">
        <v>1</v>
      </c>
      <c r="S92" s="31">
        <v>802708.627238199</v>
      </c>
      <c r="T92" s="31">
        <f t="shared" si="18"/>
        <v>802708.627238199</v>
      </c>
      <c r="U92" s="31">
        <f>T92*$U$1</f>
        <v>682302.3331524691</v>
      </c>
      <c r="V92" s="40">
        <f t="shared" si="19"/>
        <v>3941.666847530869</v>
      </c>
      <c r="W92" s="41" t="b">
        <f t="shared" si="20"/>
        <v>1</v>
      </c>
      <c r="X92" s="41" t="b">
        <f t="shared" si="21"/>
        <v>1</v>
      </c>
      <c r="Y92" s="40">
        <f t="shared" si="22"/>
        <v>116464.627238199</v>
      </c>
      <c r="Z92" s="41"/>
      <c r="AA92" s="6">
        <f t="shared" si="23"/>
        <v>0</v>
      </c>
    </row>
    <row r="93" spans="1:27" s="2" customFormat="1" ht="9">
      <c r="A93" s="20">
        <v>92</v>
      </c>
      <c r="B93" s="21" t="s">
        <v>213</v>
      </c>
      <c r="C93" s="22" t="b">
        <f>B93='附件2'!A97</f>
        <v>1</v>
      </c>
      <c r="D93" s="21" t="s">
        <v>214</v>
      </c>
      <c r="E93" s="22" t="b">
        <f>D93='附件2'!D97</f>
        <v>1</v>
      </c>
      <c r="F93" s="21">
        <f>VLOOKUP(B93,'[1]销售台账'!$C$2:$I$1310,7,0)</f>
        <v>0</v>
      </c>
      <c r="G93" s="20">
        <f>VLOOKUP(B93,'[1]销售台账'!$C$2:$K$1310,9,0)</f>
        <v>99.6</v>
      </c>
      <c r="H93" s="23" t="b">
        <f>G93='附件2'!H97</f>
        <v>1</v>
      </c>
      <c r="I93" s="20">
        <f>VLOOKUP(B93,'[1]销售台账'!$C$2:$J$1310,8,0)</f>
        <v>0</v>
      </c>
      <c r="J93" s="20">
        <f>VLOOKUP(B93,'[1]销售台账'!$C$2:$O$1310,13,0)</f>
        <v>0</v>
      </c>
      <c r="K93" s="30">
        <f t="shared" si="16"/>
        <v>707570.7216494846</v>
      </c>
      <c r="L93" s="20">
        <f>VLOOKUP(B93,'[1]销售台账'!$C$2:$AD$1310,28,0)</f>
        <v>0</v>
      </c>
      <c r="M93" s="31">
        <f t="shared" si="17"/>
        <v>707570.7216494846</v>
      </c>
      <c r="N93" s="20">
        <f>VLOOKUP(B93,'[1]销售台账'!$C$2:$S$1310,17,0)</f>
        <v>0</v>
      </c>
      <c r="O93" s="32">
        <f>VLOOKUP(B93,'[1]销售台账'!$C$2:$T$1310,18,0)</f>
        <v>0</v>
      </c>
      <c r="P93" s="31">
        <f>VLOOKUP(B93,'[2]5号楼'!$A$1:$H$118,8,0)</f>
        <v>707570.7216494846</v>
      </c>
      <c r="R93" s="39">
        <v>1</v>
      </c>
      <c r="S93" s="31">
        <v>827568.095496473</v>
      </c>
      <c r="T93" s="31">
        <f t="shared" si="18"/>
        <v>827568.095496473</v>
      </c>
      <c r="U93" s="31">
        <f>T93*$U$1</f>
        <v>703432.8811720021</v>
      </c>
      <c r="V93" s="40">
        <f t="shared" si="19"/>
        <v>4137.840477482532</v>
      </c>
      <c r="W93" s="41" t="b">
        <f t="shared" si="20"/>
        <v>1</v>
      </c>
      <c r="X93" s="41" t="b">
        <f t="shared" si="21"/>
        <v>1</v>
      </c>
      <c r="Y93" s="40">
        <f t="shared" si="22"/>
        <v>119997.37384698843</v>
      </c>
      <c r="Z93" s="41"/>
      <c r="AA93" s="6">
        <f t="shared" si="23"/>
        <v>0</v>
      </c>
    </row>
    <row r="94" spans="1:27" s="2" customFormat="1" ht="9">
      <c r="A94" s="20">
        <v>93</v>
      </c>
      <c r="B94" s="21" t="s">
        <v>215</v>
      </c>
      <c r="C94" s="22" t="b">
        <f>B94='附件2'!A98</f>
        <v>1</v>
      </c>
      <c r="D94" s="21" t="s">
        <v>216</v>
      </c>
      <c r="E94" s="22" t="b">
        <f>D94='附件2'!D98</f>
        <v>1</v>
      </c>
      <c r="F94" s="21">
        <f>VLOOKUP(B94,'[1]销售台账'!$C$2:$I$1310,7,0)</f>
        <v>0</v>
      </c>
      <c r="G94" s="20">
        <f>VLOOKUP(B94,'[1]销售台账'!$C$2:$K$1310,9,0)</f>
        <v>84.59</v>
      </c>
      <c r="H94" s="23" t="b">
        <f>G94='附件2'!H98</f>
        <v>1</v>
      </c>
      <c r="I94" s="20">
        <f>VLOOKUP(B94,'[1]销售台账'!$C$2:$J$1310,8,0)</f>
        <v>0</v>
      </c>
      <c r="J94" s="20">
        <f>VLOOKUP(B94,'[1]销售台账'!$C$2:$O$1310,13,0)</f>
        <v>0</v>
      </c>
      <c r="K94" s="30">
        <f t="shared" si="16"/>
        <v>579136.2783505155</v>
      </c>
      <c r="L94" s="20">
        <f>VLOOKUP(B94,'[1]销售台账'!$C$2:$AD$1310,28,0)</f>
        <v>0</v>
      </c>
      <c r="M94" s="31">
        <f t="shared" si="17"/>
        <v>579136.2783505155</v>
      </c>
      <c r="N94" s="20">
        <f>VLOOKUP(B94,'[1]销售台账'!$C$2:$S$1310,17,0)</f>
        <v>0</v>
      </c>
      <c r="O94" s="32">
        <f>VLOOKUP(B94,'[1]销售台账'!$C$2:$T$1310,18,0)</f>
        <v>0</v>
      </c>
      <c r="P94" s="31">
        <f>VLOOKUP(B94,'[2]5号楼'!$A$1:$H$118,8,0)</f>
        <v>579136.2783505155</v>
      </c>
      <c r="R94" s="39">
        <v>1</v>
      </c>
      <c r="S94" s="31">
        <v>677352.372339784</v>
      </c>
      <c r="T94" s="31">
        <f t="shared" si="18"/>
        <v>677352.372339784</v>
      </c>
      <c r="U94" s="31">
        <f>T94*$U$1</f>
        <v>575749.5164888165</v>
      </c>
      <c r="V94" s="40">
        <f t="shared" si="19"/>
        <v>3386.761861699051</v>
      </c>
      <c r="W94" s="41" t="b">
        <f t="shared" si="20"/>
        <v>1</v>
      </c>
      <c r="X94" s="41" t="b">
        <f t="shared" si="21"/>
        <v>1</v>
      </c>
      <c r="Y94" s="40">
        <f t="shared" si="22"/>
        <v>98216.09398926853</v>
      </c>
      <c r="Z94" s="41"/>
      <c r="AA94" s="6">
        <f t="shared" si="23"/>
        <v>0</v>
      </c>
    </row>
    <row r="95" spans="1:27" s="2" customFormat="1" ht="9">
      <c r="A95" s="20">
        <v>94</v>
      </c>
      <c r="B95" s="21" t="s">
        <v>217</v>
      </c>
      <c r="C95" s="22" t="b">
        <f>B95='附件2'!A99</f>
        <v>1</v>
      </c>
      <c r="D95" s="21" t="s">
        <v>218</v>
      </c>
      <c r="E95" s="22" t="b">
        <f>D95='附件2'!D99</f>
        <v>1</v>
      </c>
      <c r="F95" s="21">
        <f>VLOOKUP(B95,'[1]销售台账'!$C$2:$I$1310,7,0)</f>
        <v>0</v>
      </c>
      <c r="G95" s="20">
        <f>VLOOKUP(B95,'[1]销售台账'!$C$2:$K$1310,9,0)</f>
        <v>84.59</v>
      </c>
      <c r="H95" s="23" t="b">
        <f>G95='附件2'!H99</f>
        <v>1</v>
      </c>
      <c r="I95" s="20">
        <f>VLOOKUP(B95,'[1]销售台账'!$C$2:$J$1310,8,0)</f>
        <v>0</v>
      </c>
      <c r="J95" s="20">
        <f>VLOOKUP(B95,'[1]销售台账'!$C$2:$O$1310,13,0)</f>
        <v>0</v>
      </c>
      <c r="K95" s="30">
        <f t="shared" si="16"/>
        <v>583496.5876288661</v>
      </c>
      <c r="L95" s="20">
        <f>VLOOKUP(B95,'[1]销售台账'!$C$2:$AD$1310,28,0)</f>
        <v>0</v>
      </c>
      <c r="M95" s="31">
        <f t="shared" si="17"/>
        <v>583496.5876288661</v>
      </c>
      <c r="N95" s="20">
        <f>VLOOKUP(B95,'[1]销售台账'!$C$2:$S$1310,17,0)</f>
        <v>0</v>
      </c>
      <c r="O95" s="32">
        <f>VLOOKUP(B95,'[1]销售台账'!$C$2:$T$1310,18,0)</f>
        <v>0</v>
      </c>
      <c r="P95" s="31">
        <f>VLOOKUP(B95,'[2]5号楼'!$A$1:$H$118,8,0)</f>
        <v>583496.5876288661</v>
      </c>
      <c r="R95" s="39">
        <v>1</v>
      </c>
      <c r="S95" s="31">
        <v>682452.149273528</v>
      </c>
      <c r="T95" s="31">
        <f t="shared" si="18"/>
        <v>682452.149273528</v>
      </c>
      <c r="U95" s="31">
        <f>T95*$U$1</f>
        <v>580084.3268824988</v>
      </c>
      <c r="V95" s="40">
        <f t="shared" si="19"/>
        <v>3412.2607463672757</v>
      </c>
      <c r="W95" s="41" t="b">
        <f t="shared" si="20"/>
        <v>1</v>
      </c>
      <c r="X95" s="41" t="b">
        <f t="shared" si="21"/>
        <v>1</v>
      </c>
      <c r="Y95" s="40">
        <f t="shared" si="22"/>
        <v>98955.56164466194</v>
      </c>
      <c r="Z95" s="41"/>
      <c r="AA95" s="6">
        <f t="shared" si="23"/>
        <v>0</v>
      </c>
    </row>
    <row r="96" spans="1:27" s="2" customFormat="1" ht="9">
      <c r="A96" s="20">
        <v>95</v>
      </c>
      <c r="B96" s="21" t="s">
        <v>219</v>
      </c>
      <c r="C96" s="22" t="b">
        <f>B96='附件2'!A100</f>
        <v>1</v>
      </c>
      <c r="D96" s="21" t="s">
        <v>220</v>
      </c>
      <c r="E96" s="22" t="b">
        <f>D96='附件2'!D100</f>
        <v>1</v>
      </c>
      <c r="F96" s="21">
        <f>VLOOKUP(B96,'[1]销售台账'!$C$2:$I$1310,7,0)</f>
        <v>0</v>
      </c>
      <c r="G96" s="20">
        <f>VLOOKUP(B96,'[1]销售台账'!$C$2:$K$1310,9,0)</f>
        <v>84.59</v>
      </c>
      <c r="H96" s="23" t="b">
        <f>G96='附件2'!H100</f>
        <v>1</v>
      </c>
      <c r="I96" s="20">
        <f>VLOOKUP(B96,'[1]销售台账'!$C$2:$J$1310,8,0)</f>
        <v>0</v>
      </c>
      <c r="J96" s="20">
        <f>VLOOKUP(B96,'[1]销售台账'!$C$2:$O$1310,13,0)</f>
        <v>0</v>
      </c>
      <c r="K96" s="30">
        <f t="shared" si="16"/>
        <v>583496.5876288661</v>
      </c>
      <c r="L96" s="20">
        <f>VLOOKUP(B96,'[1]销售台账'!$C$2:$AD$1310,28,0)</f>
        <v>0</v>
      </c>
      <c r="M96" s="31">
        <f t="shared" si="17"/>
        <v>583496.5876288661</v>
      </c>
      <c r="N96" s="20">
        <f>VLOOKUP(B96,'[1]销售台账'!$C$2:$S$1310,17,0)</f>
        <v>0</v>
      </c>
      <c r="O96" s="32">
        <f>VLOOKUP(B96,'[1]销售台账'!$C$2:$T$1310,18,0)</f>
        <v>0</v>
      </c>
      <c r="P96" s="31">
        <f>VLOOKUP(B96,'[2]5号楼'!$A$1:$H$118,8,0)</f>
        <v>583496.5876288661</v>
      </c>
      <c r="R96" s="39">
        <v>1</v>
      </c>
      <c r="S96" s="31">
        <v>682452.149273528</v>
      </c>
      <c r="T96" s="31">
        <f t="shared" si="18"/>
        <v>682452.149273528</v>
      </c>
      <c r="U96" s="31">
        <f>T96*$U$1</f>
        <v>580084.3268824988</v>
      </c>
      <c r="V96" s="40">
        <f t="shared" si="19"/>
        <v>3412.2607463672757</v>
      </c>
      <c r="W96" s="41" t="b">
        <f t="shared" si="20"/>
        <v>1</v>
      </c>
      <c r="X96" s="41" t="b">
        <f t="shared" si="21"/>
        <v>1</v>
      </c>
      <c r="Y96" s="40">
        <f t="shared" si="22"/>
        <v>98955.56164466194</v>
      </c>
      <c r="Z96" s="41"/>
      <c r="AA96" s="6">
        <f t="shared" si="23"/>
        <v>0</v>
      </c>
    </row>
    <row r="97" spans="1:27" s="2" customFormat="1" ht="9">
      <c r="A97" s="20">
        <v>96</v>
      </c>
      <c r="B97" s="21" t="s">
        <v>221</v>
      </c>
      <c r="C97" s="22" t="b">
        <f>B97='附件2'!A101</f>
        <v>1</v>
      </c>
      <c r="D97" s="21" t="s">
        <v>222</v>
      </c>
      <c r="E97" s="22" t="b">
        <f>D97='附件2'!D101</f>
        <v>1</v>
      </c>
      <c r="F97" s="21">
        <f>VLOOKUP(B97,'[1]销售台账'!$C$2:$I$1310,7,0)</f>
        <v>0</v>
      </c>
      <c r="G97" s="20">
        <f>VLOOKUP(B97,'[1]销售台账'!$C$2:$K$1310,9,0)</f>
        <v>84.59</v>
      </c>
      <c r="H97" s="23" t="b">
        <f>G97='附件2'!H101</f>
        <v>1</v>
      </c>
      <c r="I97" s="20">
        <f>VLOOKUP(B97,'[1]销售台账'!$C$2:$J$1310,8,0)</f>
        <v>0</v>
      </c>
      <c r="J97" s="20">
        <f>VLOOKUP(B97,'[1]销售台账'!$C$2:$O$1310,13,0)</f>
        <v>0</v>
      </c>
      <c r="K97" s="30">
        <f t="shared" si="16"/>
        <v>579136.2783505155</v>
      </c>
      <c r="L97" s="20">
        <f>VLOOKUP(B97,'[1]销售台账'!$C$2:$AD$1310,28,0)</f>
        <v>0</v>
      </c>
      <c r="M97" s="31">
        <f t="shared" si="17"/>
        <v>579136.2783505155</v>
      </c>
      <c r="N97" s="20">
        <f>VLOOKUP(B97,'[1]销售台账'!$C$2:$S$1310,17,0)</f>
        <v>0</v>
      </c>
      <c r="O97" s="32">
        <f>VLOOKUP(B97,'[1]销售台账'!$C$2:$T$1310,18,0)</f>
        <v>0</v>
      </c>
      <c r="P97" s="31">
        <f>VLOOKUP(B97,'[2]5号楼'!$A$1:$H$118,8,0)</f>
        <v>579136.2783505155</v>
      </c>
      <c r="R97" s="39">
        <v>1</v>
      </c>
      <c r="S97" s="31">
        <v>677352.372339784</v>
      </c>
      <c r="T97" s="31">
        <f t="shared" si="18"/>
        <v>677352.372339784</v>
      </c>
      <c r="U97" s="31">
        <f>T97*$U$1</f>
        <v>575749.5164888165</v>
      </c>
      <c r="V97" s="40">
        <f t="shared" si="19"/>
        <v>3386.761861699051</v>
      </c>
      <c r="W97" s="41" t="b">
        <f t="shared" si="20"/>
        <v>1</v>
      </c>
      <c r="X97" s="41" t="b">
        <f t="shared" si="21"/>
        <v>1</v>
      </c>
      <c r="Y97" s="40">
        <f t="shared" si="22"/>
        <v>98216.09398926853</v>
      </c>
      <c r="Z97" s="41"/>
      <c r="AA97" s="6">
        <f t="shared" si="23"/>
        <v>0</v>
      </c>
    </row>
    <row r="98" spans="1:27" s="2" customFormat="1" ht="9">
      <c r="A98" s="20">
        <v>97</v>
      </c>
      <c r="B98" s="21" t="s">
        <v>223</v>
      </c>
      <c r="C98" s="22" t="b">
        <f>B98='附件2'!A102</f>
        <v>1</v>
      </c>
      <c r="D98" s="21" t="s">
        <v>224</v>
      </c>
      <c r="E98" s="22" t="b">
        <f>D98='附件2'!D102</f>
        <v>1</v>
      </c>
      <c r="F98" s="21">
        <f>VLOOKUP(B98,'[1]销售台账'!$C$2:$I$1310,7,0)</f>
        <v>0</v>
      </c>
      <c r="G98" s="20">
        <f>VLOOKUP(B98,'[1]销售台账'!$C$2:$K$1310,9,0)</f>
        <v>99.6</v>
      </c>
      <c r="H98" s="23" t="b">
        <f>G98='附件2'!H102</f>
        <v>1</v>
      </c>
      <c r="I98" s="20">
        <f>VLOOKUP(B98,'[1]销售台账'!$C$2:$J$1310,8,0)</f>
        <v>0</v>
      </c>
      <c r="J98" s="20">
        <f>VLOOKUP(B98,'[1]销售台账'!$C$2:$O$1310,13,0)</f>
        <v>0</v>
      </c>
      <c r="K98" s="30">
        <f t="shared" si="16"/>
        <v>712704.7422680412</v>
      </c>
      <c r="L98" s="20">
        <f>VLOOKUP(B98,'[1]销售台账'!$C$2:$AD$1310,28,0)</f>
        <v>0</v>
      </c>
      <c r="M98" s="31">
        <f t="shared" si="17"/>
        <v>712704.7422680412</v>
      </c>
      <c r="N98" s="20">
        <f>VLOOKUP(B98,'[1]销售台账'!$C$2:$S$1310,17,0)</f>
        <v>0</v>
      </c>
      <c r="O98" s="32">
        <f>VLOOKUP(B98,'[1]销售台账'!$C$2:$T$1310,18,0)</f>
        <v>0</v>
      </c>
      <c r="P98" s="31">
        <f>VLOOKUP(B98,'[2]5号楼'!$A$1:$H$118,8,0)</f>
        <v>712704.7422680412</v>
      </c>
      <c r="R98" s="39">
        <v>1</v>
      </c>
      <c r="S98" s="31">
        <v>833572.797974317</v>
      </c>
      <c r="T98" s="31">
        <f t="shared" si="18"/>
        <v>833572.797974317</v>
      </c>
      <c r="U98" s="31">
        <f>T98*$U$1</f>
        <v>708536.8782781694</v>
      </c>
      <c r="V98" s="40">
        <f t="shared" si="19"/>
        <v>4167.86398987181</v>
      </c>
      <c r="W98" s="41" t="b">
        <f t="shared" si="20"/>
        <v>1</v>
      </c>
      <c r="X98" s="41" t="b">
        <f t="shared" si="21"/>
        <v>1</v>
      </c>
      <c r="Y98" s="40">
        <f t="shared" si="22"/>
        <v>120868.05570627574</v>
      </c>
      <c r="Z98" s="41"/>
      <c r="AA98" s="6">
        <f t="shared" si="23"/>
        <v>0</v>
      </c>
    </row>
    <row r="99" spans="1:27" s="2" customFormat="1" ht="9">
      <c r="A99" s="20">
        <v>98</v>
      </c>
      <c r="B99" s="21" t="s">
        <v>225</v>
      </c>
      <c r="C99" s="22" t="b">
        <f>B99='附件2'!A103</f>
        <v>1</v>
      </c>
      <c r="D99" s="21" t="s">
        <v>226</v>
      </c>
      <c r="E99" s="22" t="b">
        <f>D99='附件2'!D103</f>
        <v>1</v>
      </c>
      <c r="F99" s="21">
        <f>VLOOKUP(B99,'[1]销售台账'!$C$2:$I$1310,7,0)</f>
        <v>0</v>
      </c>
      <c r="G99" s="20">
        <f>VLOOKUP(B99,'[1]销售台账'!$C$2:$K$1310,9,0)</f>
        <v>99.6</v>
      </c>
      <c r="H99" s="23" t="b">
        <f>G99='附件2'!H103</f>
        <v>1</v>
      </c>
      <c r="I99" s="29">
        <f>VLOOKUP(B99,'[1]销售台账'!$C$2:$J$1310,8,0)</f>
        <v>0</v>
      </c>
      <c r="J99" s="29">
        <f>VLOOKUP(B99,'[1]销售台账'!$C$2:$O$1310,13,0)</f>
        <v>0</v>
      </c>
      <c r="K99" s="30">
        <f t="shared" si="16"/>
        <v>707570.7216494846</v>
      </c>
      <c r="L99" s="20">
        <f>VLOOKUP(B99,'[1]销售台账'!$C$2:$AD$1310,28,0)</f>
        <v>0</v>
      </c>
      <c r="M99" s="31">
        <f t="shared" si="17"/>
        <v>707570.7216494846</v>
      </c>
      <c r="N99" s="29">
        <f>VLOOKUP(B99,'[1]销售台账'!$C$2:$S$1310,17,0)</f>
        <v>0</v>
      </c>
      <c r="O99" s="32">
        <f>VLOOKUP(B99,'[1]销售台账'!$C$2:$T$1310,18,0)</f>
        <v>0</v>
      </c>
      <c r="P99" s="31">
        <f>VLOOKUP(B99,'[2]5号楼'!$A$1:$H$118,8,0)</f>
        <v>707570.7216494846</v>
      </c>
      <c r="R99" s="39">
        <v>1</v>
      </c>
      <c r="S99" s="31">
        <v>827568.095496473</v>
      </c>
      <c r="T99" s="31">
        <f t="shared" si="18"/>
        <v>827568.095496473</v>
      </c>
      <c r="U99" s="31">
        <f>T99*$U$1</f>
        <v>703432.8811720021</v>
      </c>
      <c r="V99" s="40">
        <f t="shared" si="19"/>
        <v>4137.840477482532</v>
      </c>
      <c r="W99" s="41" t="b">
        <f t="shared" si="20"/>
        <v>1</v>
      </c>
      <c r="X99" s="41" t="b">
        <f t="shared" si="21"/>
        <v>1</v>
      </c>
      <c r="Y99" s="40">
        <f t="shared" si="22"/>
        <v>119997.37384698843</v>
      </c>
      <c r="Z99" s="41"/>
      <c r="AA99" s="6">
        <f t="shared" si="23"/>
        <v>0</v>
      </c>
    </row>
    <row r="100" spans="1:27" s="2" customFormat="1" ht="9">
      <c r="A100" s="20">
        <v>99</v>
      </c>
      <c r="B100" s="21" t="s">
        <v>227</v>
      </c>
      <c r="C100" s="22" t="b">
        <f>B100='附件2'!A104</f>
        <v>1</v>
      </c>
      <c r="D100" s="21" t="s">
        <v>228</v>
      </c>
      <c r="E100" s="22" t="b">
        <f>D100='附件2'!D104</f>
        <v>1</v>
      </c>
      <c r="F100" s="21">
        <f>VLOOKUP(B100,'[1]销售台账'!$C$2:$I$1310,7,0)</f>
        <v>0</v>
      </c>
      <c r="G100" s="20">
        <f>VLOOKUP(B100,'[1]销售台账'!$C$2:$K$1310,9,0)</f>
        <v>84.59</v>
      </c>
      <c r="H100" s="23" t="b">
        <f>G100='附件2'!H104</f>
        <v>1</v>
      </c>
      <c r="I100" s="29">
        <f>VLOOKUP(B100,'[1]销售台账'!$C$2:$J$1310,8,0)</f>
        <v>0</v>
      </c>
      <c r="J100" s="29">
        <f>VLOOKUP(B100,'[1]销售台账'!$C$2:$O$1310,13,0)</f>
        <v>0</v>
      </c>
      <c r="K100" s="30">
        <f t="shared" si="16"/>
        <v>579136.2783505155</v>
      </c>
      <c r="L100" s="20">
        <f>VLOOKUP(B100,'[1]销售台账'!$C$2:$AD$1310,28,0)</f>
        <v>0</v>
      </c>
      <c r="M100" s="31">
        <f t="shared" si="17"/>
        <v>579136.2783505155</v>
      </c>
      <c r="N100" s="29">
        <f>VLOOKUP(B100,'[1]销售台账'!$C$2:$S$1310,17,0)</f>
        <v>0</v>
      </c>
      <c r="O100" s="32">
        <f>VLOOKUP(B100,'[1]销售台账'!$C$2:$T$1310,18,0)</f>
        <v>0</v>
      </c>
      <c r="P100" s="31">
        <f>VLOOKUP(B100,'[2]5号楼'!$A$1:$H$118,8,0)</f>
        <v>579136.2783505155</v>
      </c>
      <c r="R100" s="39">
        <v>1</v>
      </c>
      <c r="S100" s="31">
        <v>677352.372339784</v>
      </c>
      <c r="T100" s="31">
        <f t="shared" si="18"/>
        <v>677352.372339784</v>
      </c>
      <c r="U100" s="31">
        <f>T100*$U$1</f>
        <v>575749.5164888165</v>
      </c>
      <c r="V100" s="40">
        <f t="shared" si="19"/>
        <v>3386.761861699051</v>
      </c>
      <c r="W100" s="41" t="b">
        <f t="shared" si="20"/>
        <v>1</v>
      </c>
      <c r="X100" s="41" t="b">
        <f t="shared" si="21"/>
        <v>1</v>
      </c>
      <c r="Y100" s="40">
        <f t="shared" si="22"/>
        <v>98216.09398926853</v>
      </c>
      <c r="Z100" s="41"/>
      <c r="AA100" s="6">
        <f t="shared" si="23"/>
        <v>0</v>
      </c>
    </row>
    <row r="101" spans="1:27" s="2" customFormat="1" ht="9">
      <c r="A101" s="20">
        <v>100</v>
      </c>
      <c r="B101" s="21" t="s">
        <v>229</v>
      </c>
      <c r="C101" s="22" t="b">
        <f>B101='附件2'!A105</f>
        <v>1</v>
      </c>
      <c r="D101" s="21" t="s">
        <v>230</v>
      </c>
      <c r="E101" s="22" t="b">
        <f>D101='附件2'!D105</f>
        <v>1</v>
      </c>
      <c r="F101" s="21">
        <f>VLOOKUP(B101,'[1]销售台账'!$C$2:$I$1310,7,0)</f>
        <v>0</v>
      </c>
      <c r="G101" s="20">
        <f>VLOOKUP(B101,'[1]销售台账'!$C$2:$K$1310,9,0)</f>
        <v>84.59</v>
      </c>
      <c r="H101" s="23" t="b">
        <f>G101='附件2'!H105</f>
        <v>1</v>
      </c>
      <c r="I101" s="20">
        <f>VLOOKUP(B101,'[1]销售台账'!$C$2:$J$1310,8,0)</f>
        <v>0</v>
      </c>
      <c r="J101" s="20">
        <f>VLOOKUP(B101,'[1]销售台账'!$C$2:$O$1310,13,0)</f>
        <v>0</v>
      </c>
      <c r="K101" s="30">
        <f t="shared" si="16"/>
        <v>583496.5876288661</v>
      </c>
      <c r="L101" s="20">
        <f>VLOOKUP(B101,'[1]销售台账'!$C$2:$AD$1310,28,0)</f>
        <v>0</v>
      </c>
      <c r="M101" s="31">
        <f t="shared" si="17"/>
        <v>583496.5876288661</v>
      </c>
      <c r="N101" s="20">
        <f>VLOOKUP(B101,'[1]销售台账'!$C$2:$S$1310,17,0)</f>
        <v>0</v>
      </c>
      <c r="O101" s="32">
        <f>VLOOKUP(B101,'[1]销售台账'!$C$2:$T$1310,18,0)</f>
        <v>0</v>
      </c>
      <c r="P101" s="31">
        <f>VLOOKUP(B101,'[2]5号楼'!$A$1:$H$118,8,0)</f>
        <v>583496.5876288661</v>
      </c>
      <c r="R101" s="39">
        <v>1</v>
      </c>
      <c r="S101" s="31">
        <v>682452.149273528</v>
      </c>
      <c r="T101" s="31">
        <f t="shared" si="18"/>
        <v>682452.149273528</v>
      </c>
      <c r="U101" s="31">
        <f>T101*$U$1</f>
        <v>580084.3268824988</v>
      </c>
      <c r="V101" s="40">
        <f t="shared" si="19"/>
        <v>3412.2607463672757</v>
      </c>
      <c r="W101" s="41" t="b">
        <f t="shared" si="20"/>
        <v>1</v>
      </c>
      <c r="X101" s="41" t="b">
        <f t="shared" si="21"/>
        <v>1</v>
      </c>
      <c r="Y101" s="40">
        <f t="shared" si="22"/>
        <v>98955.56164466194</v>
      </c>
      <c r="Z101" s="41"/>
      <c r="AA101" s="6">
        <f t="shared" si="23"/>
        <v>0</v>
      </c>
    </row>
    <row r="102" spans="1:27" s="2" customFormat="1" ht="9">
      <c r="A102" s="20">
        <v>101</v>
      </c>
      <c r="B102" s="21" t="s">
        <v>231</v>
      </c>
      <c r="C102" s="22" t="b">
        <f>B102='附件2'!A106</f>
        <v>1</v>
      </c>
      <c r="D102" s="21" t="s">
        <v>232</v>
      </c>
      <c r="E102" s="22" t="b">
        <f>D102='附件2'!D106</f>
        <v>1</v>
      </c>
      <c r="F102" s="21">
        <f>VLOOKUP(B102,'[1]销售台账'!$C$2:$I$1310,7,0)</f>
        <v>0</v>
      </c>
      <c r="G102" s="20">
        <f>VLOOKUP(B102,'[1]销售台账'!$C$2:$K$1310,9,0)</f>
        <v>84.59</v>
      </c>
      <c r="H102" s="23" t="b">
        <f>G102='附件2'!H106</f>
        <v>1</v>
      </c>
      <c r="I102" s="20">
        <f>VLOOKUP(B102,'[1]销售台账'!$C$2:$J$1310,8,0)</f>
        <v>0</v>
      </c>
      <c r="J102" s="20">
        <f>VLOOKUP(B102,'[1]销售台账'!$C$2:$O$1310,13,0)</f>
        <v>0</v>
      </c>
      <c r="K102" s="30">
        <f t="shared" si="16"/>
        <v>583496.5876288661</v>
      </c>
      <c r="L102" s="20">
        <f>VLOOKUP(B102,'[1]销售台账'!$C$2:$AD$1310,28,0)</f>
        <v>0</v>
      </c>
      <c r="M102" s="31">
        <f t="shared" si="17"/>
        <v>583496.5876288661</v>
      </c>
      <c r="N102" s="20">
        <f>VLOOKUP(B102,'[1]销售台账'!$C$2:$S$1310,17,0)</f>
        <v>0</v>
      </c>
      <c r="O102" s="32">
        <f>VLOOKUP(B102,'[1]销售台账'!$C$2:$T$1310,18,0)</f>
        <v>0</v>
      </c>
      <c r="P102" s="31">
        <f>VLOOKUP(B102,'[2]5号楼'!$A$1:$H$118,8,0)</f>
        <v>583496.5876288661</v>
      </c>
      <c r="R102" s="39">
        <v>1</v>
      </c>
      <c r="S102" s="31">
        <v>682452.149273528</v>
      </c>
      <c r="T102" s="31">
        <f t="shared" si="18"/>
        <v>682452.149273528</v>
      </c>
      <c r="U102" s="31">
        <f>T102*$U$1</f>
        <v>580084.3268824988</v>
      </c>
      <c r="V102" s="40">
        <f t="shared" si="19"/>
        <v>3412.2607463672757</v>
      </c>
      <c r="W102" s="41" t="b">
        <f t="shared" si="20"/>
        <v>1</v>
      </c>
      <c r="X102" s="41" t="b">
        <f t="shared" si="21"/>
        <v>1</v>
      </c>
      <c r="Y102" s="40">
        <f t="shared" si="22"/>
        <v>98955.56164466194</v>
      </c>
      <c r="Z102" s="41"/>
      <c r="AA102" s="6">
        <f t="shared" si="23"/>
        <v>0</v>
      </c>
    </row>
    <row r="103" spans="1:27" s="2" customFormat="1" ht="9">
      <c r="A103" s="20">
        <v>102</v>
      </c>
      <c r="B103" s="21" t="s">
        <v>233</v>
      </c>
      <c r="C103" s="22" t="b">
        <f>B103='附件2'!A107</f>
        <v>1</v>
      </c>
      <c r="D103" s="21" t="s">
        <v>234</v>
      </c>
      <c r="E103" s="22" t="b">
        <f>D103='附件2'!D107</f>
        <v>1</v>
      </c>
      <c r="F103" s="21">
        <f>VLOOKUP(B103,'[1]销售台账'!$C$2:$I$1310,7,0)</f>
        <v>0</v>
      </c>
      <c r="G103" s="20">
        <f>VLOOKUP(B103,'[1]销售台账'!$C$2:$K$1310,9,0)</f>
        <v>84.59</v>
      </c>
      <c r="H103" s="23" t="b">
        <f>G103='附件2'!H107</f>
        <v>1</v>
      </c>
      <c r="I103" s="20">
        <f>VLOOKUP(B103,'[1]销售台账'!$C$2:$J$1310,8,0)</f>
        <v>0</v>
      </c>
      <c r="J103" s="20">
        <f>VLOOKUP(B103,'[1]销售台账'!$C$2:$O$1310,13,0)</f>
        <v>0</v>
      </c>
      <c r="K103" s="30">
        <f t="shared" si="16"/>
        <v>579136.2783505155</v>
      </c>
      <c r="L103" s="20">
        <f>VLOOKUP(B103,'[1]销售台账'!$C$2:$AD$1310,28,0)</f>
        <v>0</v>
      </c>
      <c r="M103" s="31">
        <f t="shared" si="17"/>
        <v>579136.2783505155</v>
      </c>
      <c r="N103" s="20">
        <f>VLOOKUP(B103,'[1]销售台账'!$C$2:$S$1310,17,0)</f>
        <v>0</v>
      </c>
      <c r="O103" s="32">
        <f>VLOOKUP(B103,'[1]销售台账'!$C$2:$T$1310,18,0)</f>
        <v>0</v>
      </c>
      <c r="P103" s="31">
        <f>VLOOKUP(B103,'[2]5号楼'!$A$1:$H$118,8,0)</f>
        <v>579136.2783505155</v>
      </c>
      <c r="R103" s="39">
        <v>1</v>
      </c>
      <c r="S103" s="31">
        <v>677352.372339784</v>
      </c>
      <c r="T103" s="31">
        <f t="shared" si="18"/>
        <v>677352.372339784</v>
      </c>
      <c r="U103" s="31">
        <f>T103*$U$1</f>
        <v>575749.5164888165</v>
      </c>
      <c r="V103" s="40">
        <f t="shared" si="19"/>
        <v>3386.761861699051</v>
      </c>
      <c r="W103" s="41" t="b">
        <f t="shared" si="20"/>
        <v>1</v>
      </c>
      <c r="X103" s="41" t="b">
        <f t="shared" si="21"/>
        <v>1</v>
      </c>
      <c r="Y103" s="40">
        <f t="shared" si="22"/>
        <v>98216.09398926853</v>
      </c>
      <c r="Z103" s="41"/>
      <c r="AA103" s="6">
        <f t="shared" si="23"/>
        <v>0</v>
      </c>
    </row>
    <row r="104" spans="1:27" s="2" customFormat="1" ht="9">
      <c r="A104" s="20">
        <v>103</v>
      </c>
      <c r="B104" s="21" t="s">
        <v>235</v>
      </c>
      <c r="C104" s="22" t="b">
        <f>B104='附件2'!A108</f>
        <v>1</v>
      </c>
      <c r="D104" s="21" t="s">
        <v>236</v>
      </c>
      <c r="E104" s="22" t="b">
        <f>D104='附件2'!D108</f>
        <v>1</v>
      </c>
      <c r="F104" s="21">
        <f>VLOOKUP(B104,'[1]销售台账'!$C$2:$I$1310,7,0)</f>
        <v>0</v>
      </c>
      <c r="G104" s="20">
        <f>VLOOKUP(B104,'[1]销售台账'!$C$2:$K$1310,9,0)</f>
        <v>99.6</v>
      </c>
      <c r="H104" s="23" t="b">
        <f>G104='附件2'!H108</f>
        <v>1</v>
      </c>
      <c r="I104" s="20">
        <f>VLOOKUP(B104,'[1]销售台账'!$C$2:$J$1310,8,0)</f>
        <v>0</v>
      </c>
      <c r="J104" s="20">
        <f>VLOOKUP(B104,'[1]销售台账'!$C$2:$O$1310,13,0)</f>
        <v>0</v>
      </c>
      <c r="K104" s="30">
        <f t="shared" si="16"/>
        <v>712704.7422680412</v>
      </c>
      <c r="L104" s="20">
        <f>VLOOKUP(B104,'[1]销售台账'!$C$2:$AD$1310,28,0)</f>
        <v>0</v>
      </c>
      <c r="M104" s="31">
        <f t="shared" si="17"/>
        <v>712704.7422680412</v>
      </c>
      <c r="N104" s="20">
        <f>VLOOKUP(B104,'[1]销售台账'!$C$2:$S$1310,17,0)</f>
        <v>0</v>
      </c>
      <c r="O104" s="32">
        <f>VLOOKUP(B104,'[1]销售台账'!$C$2:$T$1310,18,0)</f>
        <v>0</v>
      </c>
      <c r="P104" s="31">
        <f>VLOOKUP(B104,'[2]5号楼'!$A$1:$H$118,8,0)</f>
        <v>712704.7422680412</v>
      </c>
      <c r="R104" s="39">
        <v>1</v>
      </c>
      <c r="S104" s="31">
        <v>833572.797974317</v>
      </c>
      <c r="T104" s="31">
        <f t="shared" si="18"/>
        <v>833572.797974317</v>
      </c>
      <c r="U104" s="31">
        <f>T104*$U$1</f>
        <v>708536.8782781694</v>
      </c>
      <c r="V104" s="40">
        <f t="shared" si="19"/>
        <v>4167.86398987181</v>
      </c>
      <c r="W104" s="41" t="b">
        <f t="shared" si="20"/>
        <v>1</v>
      </c>
      <c r="X104" s="41" t="b">
        <f t="shared" si="21"/>
        <v>1</v>
      </c>
      <c r="Y104" s="40">
        <f t="shared" si="22"/>
        <v>120868.05570627574</v>
      </c>
      <c r="Z104" s="41"/>
      <c r="AA104" s="6">
        <f t="shared" si="23"/>
        <v>0</v>
      </c>
    </row>
    <row r="105" spans="1:27" s="2" customFormat="1" ht="9">
      <c r="A105" s="20">
        <v>104</v>
      </c>
      <c r="B105" s="21" t="s">
        <v>237</v>
      </c>
      <c r="C105" s="22" t="b">
        <f>B105='附件2'!A109</f>
        <v>1</v>
      </c>
      <c r="D105" s="21" t="s">
        <v>238</v>
      </c>
      <c r="E105" s="22" t="b">
        <f>D105='附件2'!D109</f>
        <v>1</v>
      </c>
      <c r="F105" s="21" t="str">
        <f>VLOOKUP(B105,'[1]销售台账'!$C$2:$I$1310,7,0)</f>
        <v>范丽娟</v>
      </c>
      <c r="G105" s="20">
        <f>VLOOKUP(B105,'[1]销售台账'!$C$2:$K$1310,9,0)</f>
        <v>99.6</v>
      </c>
      <c r="H105" s="23" t="b">
        <f>G105='附件2'!H109</f>
        <v>1</v>
      </c>
      <c r="I105" s="20" t="str">
        <f>VLOOKUP(B105,'[1]销售台账'!$C$2:$J$1310,8,0)</f>
        <v>已认购</v>
      </c>
      <c r="J105" s="20" t="str">
        <f>VLOOKUP(B105,'[1]销售台账'!$C$2:$O$1310,13,0)</f>
        <v>江健豪</v>
      </c>
      <c r="K105" s="30">
        <f t="shared" si="16"/>
        <v>917839</v>
      </c>
      <c r="L105" s="20">
        <f>VLOOKUP(B105,'[1]销售台账'!$C$2:$AD$1310,28,0)</f>
        <v>917839</v>
      </c>
      <c r="M105" s="31">
        <f t="shared" si="17"/>
        <v>0</v>
      </c>
      <c r="N105" s="20" t="str">
        <f>VLOOKUP(B105,'[1]销售台账'!$C$2:$S$1310,17,0)</f>
        <v>中介-华江</v>
      </c>
      <c r="O105" s="32">
        <f>VLOOKUP(B105,'[1]销售台账'!$C$2:$T$1310,18,0)</f>
        <v>45179</v>
      </c>
      <c r="P105" s="31">
        <f>VLOOKUP(B105,'[2]5号楼'!$A$1:$H$118,8,0)</f>
        <v>662391.3402061856</v>
      </c>
      <c r="R105" s="39">
        <v>1.2</v>
      </c>
      <c r="S105" s="31">
        <v>774726.713691445</v>
      </c>
      <c r="T105" s="31">
        <f t="shared" si="18"/>
        <v>929672.0564297339</v>
      </c>
      <c r="U105" s="31">
        <f>T105*$U$1</f>
        <v>790221.2479652738</v>
      </c>
      <c r="V105" s="40">
        <f t="shared" si="19"/>
        <v>127617.7520347262</v>
      </c>
      <c r="W105" s="41" t="b">
        <f t="shared" si="20"/>
        <v>1</v>
      </c>
      <c r="X105" s="41" t="b">
        <f t="shared" si="21"/>
        <v>1</v>
      </c>
      <c r="Y105" s="40">
        <f t="shared" si="22"/>
        <v>11833.056429733871</v>
      </c>
      <c r="Z105" s="41"/>
      <c r="AA105" s="6">
        <f t="shared" si="23"/>
        <v>-154945.34273828892</v>
      </c>
    </row>
    <row r="106" spans="1:27" s="2" customFormat="1" ht="9">
      <c r="A106" s="20">
        <v>105</v>
      </c>
      <c r="B106" s="21" t="s">
        <v>239</v>
      </c>
      <c r="C106" s="22" t="b">
        <f>B106='附件2'!A110</f>
        <v>1</v>
      </c>
      <c r="D106" s="21" t="s">
        <v>240</v>
      </c>
      <c r="E106" s="22" t="b">
        <f>D106='附件2'!D110</f>
        <v>1</v>
      </c>
      <c r="F106" s="21">
        <f>VLOOKUP(B106,'[1]销售台账'!$C$2:$I$1310,7,0)</f>
        <v>0</v>
      </c>
      <c r="G106" s="20">
        <f>VLOOKUP(B106,'[1]销售台账'!$C$2:$K$1310,9,0)</f>
        <v>84.59</v>
      </c>
      <c r="H106" s="23" t="b">
        <f>G106='附件2'!H110</f>
        <v>1</v>
      </c>
      <c r="I106" s="20">
        <f>VLOOKUP(B106,'[1]销售台账'!$C$2:$J$1310,8,0)</f>
        <v>0</v>
      </c>
      <c r="J106" s="20">
        <f>VLOOKUP(B106,'[1]销售台账'!$C$2:$O$1310,13,0)</f>
        <v>0</v>
      </c>
      <c r="K106" s="30">
        <f t="shared" si="16"/>
        <v>540765.556701031</v>
      </c>
      <c r="L106" s="20">
        <f>VLOOKUP(B106,'[1]销售台账'!$C$2:$AD$1310,28,0)</f>
        <v>0</v>
      </c>
      <c r="M106" s="31">
        <f t="shared" si="17"/>
        <v>540765.556701031</v>
      </c>
      <c r="N106" s="20">
        <f>VLOOKUP(B106,'[1]销售台账'!$C$2:$S$1310,17,0)</f>
        <v>0</v>
      </c>
      <c r="O106" s="32">
        <f>VLOOKUP(B106,'[1]销售台账'!$C$2:$T$1310,18,0)</f>
        <v>0</v>
      </c>
      <c r="P106" s="31">
        <f>VLOOKUP(B106,'[2]5号楼'!$A$1:$H$118,8,0)</f>
        <v>540765.556701031</v>
      </c>
      <c r="R106" s="39">
        <v>1</v>
      </c>
      <c r="S106" s="31">
        <v>632474.335322843</v>
      </c>
      <c r="T106" s="31">
        <f t="shared" si="18"/>
        <v>632474.335322843</v>
      </c>
      <c r="U106" s="31">
        <f>T106*$U$1</f>
        <v>537603.1850244165</v>
      </c>
      <c r="V106" s="40">
        <f t="shared" si="19"/>
        <v>3162.371676614508</v>
      </c>
      <c r="W106" s="41" t="b">
        <f t="shared" si="20"/>
        <v>1</v>
      </c>
      <c r="X106" s="41" t="b">
        <f t="shared" si="21"/>
        <v>1</v>
      </c>
      <c r="Y106" s="40">
        <f t="shared" si="22"/>
        <v>91708.778621812</v>
      </c>
      <c r="Z106" s="41"/>
      <c r="AA106" s="6">
        <f t="shared" si="23"/>
        <v>0</v>
      </c>
    </row>
    <row r="107" spans="1:27" s="2" customFormat="1" ht="9">
      <c r="A107" s="20">
        <v>106</v>
      </c>
      <c r="B107" s="21" t="s">
        <v>241</v>
      </c>
      <c r="C107" s="22" t="b">
        <f>B107='附件2'!A111</f>
        <v>1</v>
      </c>
      <c r="D107" s="21" t="s">
        <v>242</v>
      </c>
      <c r="E107" s="22" t="b">
        <f>D107='附件2'!D111</f>
        <v>1</v>
      </c>
      <c r="F107" s="21">
        <f>VLOOKUP(B107,'[1]销售台账'!$C$2:$I$1310,7,0)</f>
        <v>0</v>
      </c>
      <c r="G107" s="20">
        <f>VLOOKUP(B107,'[1]销售台账'!$C$2:$K$1310,9,0)</f>
        <v>84.59</v>
      </c>
      <c r="H107" s="23" t="b">
        <f>G107='附件2'!H111</f>
        <v>1</v>
      </c>
      <c r="I107" s="29">
        <f>VLOOKUP(B107,'[1]销售台账'!$C$2:$J$1310,8,0)</f>
        <v>0</v>
      </c>
      <c r="J107" s="29">
        <f>VLOOKUP(B107,'[1]销售台账'!$C$2:$O$1310,13,0)</f>
        <v>0</v>
      </c>
      <c r="K107" s="30">
        <f t="shared" si="16"/>
        <v>545125.8659793816</v>
      </c>
      <c r="L107" s="20">
        <f>VLOOKUP(B107,'[1]销售台账'!$C$2:$AD$1310,28,0)</f>
        <v>0</v>
      </c>
      <c r="M107" s="31">
        <f t="shared" si="17"/>
        <v>545125.8659793816</v>
      </c>
      <c r="N107" s="29">
        <f>VLOOKUP(B107,'[1]销售台账'!$C$2:$S$1310,17,0)</f>
        <v>0</v>
      </c>
      <c r="O107" s="32">
        <f>VLOOKUP(B107,'[1]销售台账'!$C$2:$T$1310,18,0)</f>
        <v>0</v>
      </c>
      <c r="P107" s="31">
        <f>VLOOKUP(B107,'[2]5号楼'!$A$1:$H$118,8,0)</f>
        <v>545125.8659793816</v>
      </c>
      <c r="R107" s="39">
        <v>1</v>
      </c>
      <c r="S107" s="31">
        <v>637574.112256587</v>
      </c>
      <c r="T107" s="31">
        <f t="shared" si="18"/>
        <v>637574.112256587</v>
      </c>
      <c r="U107" s="31">
        <f>T107*$U$1</f>
        <v>541937.995418099</v>
      </c>
      <c r="V107" s="40">
        <f t="shared" si="19"/>
        <v>3187.870561282616</v>
      </c>
      <c r="W107" s="41" t="b">
        <f t="shared" si="20"/>
        <v>1</v>
      </c>
      <c r="X107" s="41" t="b">
        <f t="shared" si="21"/>
        <v>1</v>
      </c>
      <c r="Y107" s="40">
        <f t="shared" si="22"/>
        <v>92448.24627720541</v>
      </c>
      <c r="Z107" s="41"/>
      <c r="AA107" s="6">
        <f t="shared" si="23"/>
        <v>0</v>
      </c>
    </row>
    <row r="108" spans="1:27" s="2" customFormat="1" ht="9">
      <c r="A108" s="20">
        <v>107</v>
      </c>
      <c r="B108" s="21" t="s">
        <v>243</v>
      </c>
      <c r="C108" s="22" t="b">
        <f>B108='附件2'!A112</f>
        <v>1</v>
      </c>
      <c r="D108" s="21" t="s">
        <v>244</v>
      </c>
      <c r="E108" s="22" t="b">
        <f>D108='附件2'!D112</f>
        <v>1</v>
      </c>
      <c r="F108" s="21">
        <f>VLOOKUP(B108,'[1]销售台账'!$C$2:$I$1310,7,0)</f>
        <v>0</v>
      </c>
      <c r="G108" s="20">
        <f>VLOOKUP(B108,'[1]销售台账'!$C$2:$K$1310,9,0)</f>
        <v>84.59</v>
      </c>
      <c r="H108" s="23" t="b">
        <f>G108='附件2'!H112</f>
        <v>1</v>
      </c>
      <c r="I108" s="20">
        <f>VLOOKUP(B108,'[1]销售台账'!$C$2:$J$1310,8,0)</f>
        <v>0</v>
      </c>
      <c r="J108" s="20">
        <f>VLOOKUP(B108,'[1]销售台账'!$C$2:$O$1310,13,0)</f>
        <v>0</v>
      </c>
      <c r="K108" s="30">
        <f t="shared" si="16"/>
        <v>545125.8659793816</v>
      </c>
      <c r="L108" s="20">
        <f>VLOOKUP(B108,'[1]销售台账'!$C$2:$AD$1310,28,0)</f>
        <v>0</v>
      </c>
      <c r="M108" s="31">
        <f t="shared" si="17"/>
        <v>545125.8659793816</v>
      </c>
      <c r="N108" s="20">
        <f>VLOOKUP(B108,'[1]销售台账'!$C$2:$S$1310,17,0)</f>
        <v>0</v>
      </c>
      <c r="O108" s="32">
        <f>VLOOKUP(B108,'[1]销售台账'!$C$2:$T$1310,18,0)</f>
        <v>0</v>
      </c>
      <c r="P108" s="31">
        <f>VLOOKUP(B108,'[2]5号楼'!$A$1:$H$118,8,0)</f>
        <v>545125.8659793816</v>
      </c>
      <c r="R108" s="39">
        <v>1</v>
      </c>
      <c r="S108" s="31">
        <v>637574.112256587</v>
      </c>
      <c r="T108" s="31">
        <f t="shared" si="18"/>
        <v>637574.112256587</v>
      </c>
      <c r="U108" s="31">
        <f>T108*$U$1</f>
        <v>541937.995418099</v>
      </c>
      <c r="V108" s="40">
        <f t="shared" si="19"/>
        <v>3187.870561282616</v>
      </c>
      <c r="W108" s="41" t="b">
        <f t="shared" si="20"/>
        <v>1</v>
      </c>
      <c r="X108" s="41" t="b">
        <f t="shared" si="21"/>
        <v>1</v>
      </c>
      <c r="Y108" s="40">
        <f t="shared" si="22"/>
        <v>92448.24627720541</v>
      </c>
      <c r="Z108" s="41"/>
      <c r="AA108" s="6">
        <f t="shared" si="23"/>
        <v>0</v>
      </c>
    </row>
    <row r="109" spans="1:27" s="2" customFormat="1" ht="9">
      <c r="A109" s="20">
        <v>108</v>
      </c>
      <c r="B109" s="21" t="s">
        <v>245</v>
      </c>
      <c r="C109" s="22" t="b">
        <f>B109='附件2'!A113</f>
        <v>1</v>
      </c>
      <c r="D109" s="21" t="s">
        <v>246</v>
      </c>
      <c r="E109" s="22" t="b">
        <f>D109='附件2'!D113</f>
        <v>1</v>
      </c>
      <c r="F109" s="21">
        <f>VLOOKUP(B109,'[1]销售台账'!$C$2:$I$1310,7,0)</f>
        <v>0</v>
      </c>
      <c r="G109" s="20">
        <f>VLOOKUP(B109,'[1]销售台账'!$C$2:$K$1310,9,0)</f>
        <v>84.59</v>
      </c>
      <c r="H109" s="23" t="b">
        <f>G109='附件2'!H113</f>
        <v>1</v>
      </c>
      <c r="I109" s="20">
        <f>VLOOKUP(B109,'[1]销售台账'!$C$2:$J$1310,8,0)</f>
        <v>0</v>
      </c>
      <c r="J109" s="20">
        <f>VLOOKUP(B109,'[1]销售台账'!$C$2:$O$1310,13,0)</f>
        <v>0</v>
      </c>
      <c r="K109" s="30">
        <f t="shared" si="16"/>
        <v>540765.556701031</v>
      </c>
      <c r="L109" s="20">
        <f>VLOOKUP(B109,'[1]销售台账'!$C$2:$AD$1310,28,0)</f>
        <v>0</v>
      </c>
      <c r="M109" s="31">
        <f t="shared" si="17"/>
        <v>540765.556701031</v>
      </c>
      <c r="N109" s="20">
        <f>VLOOKUP(B109,'[1]销售台账'!$C$2:$S$1310,17,0)</f>
        <v>0</v>
      </c>
      <c r="O109" s="32">
        <f>VLOOKUP(B109,'[1]销售台账'!$C$2:$T$1310,18,0)</f>
        <v>0</v>
      </c>
      <c r="P109" s="31">
        <f>VLOOKUP(B109,'[2]5号楼'!$A$1:$H$118,8,0)</f>
        <v>540765.556701031</v>
      </c>
      <c r="R109" s="39">
        <v>1</v>
      </c>
      <c r="S109" s="31">
        <v>632474.335322843</v>
      </c>
      <c r="T109" s="31">
        <f t="shared" si="18"/>
        <v>632474.335322843</v>
      </c>
      <c r="U109" s="31">
        <f>T109*$U$1</f>
        <v>537603.1850244165</v>
      </c>
      <c r="V109" s="40">
        <f t="shared" si="19"/>
        <v>3162.371676614508</v>
      </c>
      <c r="W109" s="41" t="b">
        <f t="shared" si="20"/>
        <v>1</v>
      </c>
      <c r="X109" s="41" t="b">
        <f t="shared" si="21"/>
        <v>1</v>
      </c>
      <c r="Y109" s="40">
        <f t="shared" si="22"/>
        <v>91708.778621812</v>
      </c>
      <c r="Z109" s="41"/>
      <c r="AA109" s="6">
        <f t="shared" si="23"/>
        <v>0</v>
      </c>
    </row>
    <row r="110" spans="1:27" s="2" customFormat="1" ht="9">
      <c r="A110" s="20">
        <v>109</v>
      </c>
      <c r="B110" s="21" t="s">
        <v>247</v>
      </c>
      <c r="C110" s="22" t="b">
        <f>B110='附件2'!A114</f>
        <v>1</v>
      </c>
      <c r="D110" s="21" t="s">
        <v>248</v>
      </c>
      <c r="E110" s="22" t="b">
        <f>D110='附件2'!D114</f>
        <v>1</v>
      </c>
      <c r="F110" s="21">
        <f>VLOOKUP(B110,'[1]销售台账'!$C$2:$I$1310,7,0)</f>
        <v>0</v>
      </c>
      <c r="G110" s="20">
        <f>VLOOKUP(B110,'[1]销售台账'!$C$2:$K$1310,9,0)</f>
        <v>99.6</v>
      </c>
      <c r="H110" s="23" t="b">
        <f>G110='附件2'!H114</f>
        <v>1</v>
      </c>
      <c r="I110" s="20">
        <f>VLOOKUP(B110,'[1]销售台账'!$C$2:$J$1310,8,0)</f>
        <v>0</v>
      </c>
      <c r="J110" s="20">
        <f>VLOOKUP(B110,'[1]销售台账'!$C$2:$O$1310,13,0)</f>
        <v>0</v>
      </c>
      <c r="K110" s="30">
        <f t="shared" si="16"/>
        <v>667525.3608247424</v>
      </c>
      <c r="L110" s="20">
        <f>VLOOKUP(B110,'[1]销售台账'!$C$2:$AD$1310,28,0)</f>
        <v>0</v>
      </c>
      <c r="M110" s="31">
        <f t="shared" si="17"/>
        <v>667525.3608247424</v>
      </c>
      <c r="N110" s="20">
        <f>VLOOKUP(B110,'[1]销售台账'!$C$2:$S$1310,17,0)</f>
        <v>0</v>
      </c>
      <c r="O110" s="32">
        <f>VLOOKUP(B110,'[1]销售台账'!$C$2:$T$1310,18,0)</f>
        <v>0</v>
      </c>
      <c r="P110" s="31">
        <f>VLOOKUP(B110,'[2]5号楼'!$A$1:$H$118,8,0)</f>
        <v>667525.3608247424</v>
      </c>
      <c r="R110" s="39">
        <v>1</v>
      </c>
      <c r="S110" s="31">
        <v>780731.416169289</v>
      </c>
      <c r="T110" s="31">
        <f t="shared" si="18"/>
        <v>780731.416169289</v>
      </c>
      <c r="U110" s="31">
        <f>T110*$U$1</f>
        <v>663621.7037438956</v>
      </c>
      <c r="V110" s="40">
        <f t="shared" si="19"/>
        <v>3903.6570808467222</v>
      </c>
      <c r="W110" s="41" t="b">
        <f t="shared" si="20"/>
        <v>1</v>
      </c>
      <c r="X110" s="41" t="b">
        <f t="shared" si="21"/>
        <v>1</v>
      </c>
      <c r="Y110" s="40">
        <f t="shared" si="22"/>
        <v>113206.05534454668</v>
      </c>
      <c r="Z110" s="41"/>
      <c r="AA110" s="6">
        <f t="shared" si="23"/>
        <v>0</v>
      </c>
    </row>
    <row r="111" spans="1:27" s="2" customFormat="1" ht="9">
      <c r="A111" s="20">
        <v>110</v>
      </c>
      <c r="B111" s="21" t="s">
        <v>249</v>
      </c>
      <c r="C111" s="22" t="b">
        <f>B111='附件2'!A115</f>
        <v>1</v>
      </c>
      <c r="D111" s="21" t="s">
        <v>250</v>
      </c>
      <c r="E111" s="22" t="b">
        <f>D111='附件2'!D115</f>
        <v>1</v>
      </c>
      <c r="F111" s="21">
        <f>VLOOKUP(B111,'[1]销售台账'!$C$2:$I$1310,7,0)</f>
        <v>0</v>
      </c>
      <c r="G111" s="20">
        <f>VLOOKUP(B111,'[1]销售台账'!$C$2:$K$1310,9,0)</f>
        <v>99.6</v>
      </c>
      <c r="H111" s="23" t="b">
        <f>G111='附件2'!H115</f>
        <v>1</v>
      </c>
      <c r="I111" s="20">
        <f>VLOOKUP(B111,'[1]销售台账'!$C$2:$J$1310,8,0)</f>
        <v>0</v>
      </c>
      <c r="J111" s="20">
        <f>VLOOKUP(B111,'[1]销售台账'!$C$2:$O$1310,13,0)</f>
        <v>0</v>
      </c>
      <c r="K111" s="30">
        <f t="shared" si="16"/>
        <v>611051.1340206186</v>
      </c>
      <c r="L111" s="20">
        <f>VLOOKUP(B111,'[1]销售台账'!$C$2:$AD$1310,28,0)</f>
        <v>0</v>
      </c>
      <c r="M111" s="31">
        <f t="shared" si="17"/>
        <v>611051.1340206186</v>
      </c>
      <c r="N111" s="20">
        <f>VLOOKUP(B111,'[1]销售台账'!$C$2:$S$1310,17,0)</f>
        <v>0</v>
      </c>
      <c r="O111" s="32">
        <f>VLOOKUP(B111,'[1]销售台账'!$C$2:$T$1310,18,0)</f>
        <v>0</v>
      </c>
      <c r="P111" s="31">
        <f>VLOOKUP(B111,'[2]5号楼'!$A$1:$H$118,8,0)</f>
        <v>611051.1340206186</v>
      </c>
      <c r="R111" s="39">
        <v>1</v>
      </c>
      <c r="S111" s="31">
        <v>714679.688913004</v>
      </c>
      <c r="T111" s="31">
        <f t="shared" si="18"/>
        <v>714679.688913004</v>
      </c>
      <c r="U111" s="31">
        <f>T111*$U$1</f>
        <v>607477.7355760534</v>
      </c>
      <c r="V111" s="40">
        <f t="shared" si="19"/>
        <v>3573.398444565246</v>
      </c>
      <c r="W111" s="41" t="b">
        <f t="shared" si="20"/>
        <v>1</v>
      </c>
      <c r="X111" s="41" t="b">
        <f t="shared" si="21"/>
        <v>1</v>
      </c>
      <c r="Y111" s="40">
        <f t="shared" si="22"/>
        <v>103628.55489238538</v>
      </c>
      <c r="Z111" s="41"/>
      <c r="AA111" s="6">
        <f t="shared" si="23"/>
        <v>0</v>
      </c>
    </row>
    <row r="112" spans="1:27" s="2" customFormat="1" ht="9">
      <c r="A112" s="20">
        <v>111</v>
      </c>
      <c r="B112" s="21" t="s">
        <v>251</v>
      </c>
      <c r="C112" s="22" t="b">
        <f>B112='附件2'!A116</f>
        <v>1</v>
      </c>
      <c r="D112" s="21" t="s">
        <v>252</v>
      </c>
      <c r="E112" s="22" t="b">
        <f>D112='附件2'!D116</f>
        <v>1</v>
      </c>
      <c r="F112" s="21">
        <f>VLOOKUP(B112,'[1]销售台账'!$C$2:$I$1310,7,0)</f>
        <v>0</v>
      </c>
      <c r="G112" s="20">
        <f>VLOOKUP(B112,'[1]销售台账'!$C$2:$K$1310,9,0)</f>
        <v>84.59</v>
      </c>
      <c r="H112" s="23" t="b">
        <f>G112='附件2'!H116</f>
        <v>1</v>
      </c>
      <c r="I112" s="20">
        <f>VLOOKUP(B112,'[1]销售台账'!$C$2:$J$1310,8,0)</f>
        <v>0</v>
      </c>
      <c r="J112" s="20">
        <f>VLOOKUP(B112,'[1]销售台账'!$C$2:$O$1310,13,0)</f>
        <v>0</v>
      </c>
      <c r="K112" s="30">
        <f t="shared" si="16"/>
        <v>497162.46391752583</v>
      </c>
      <c r="L112" s="20">
        <f>VLOOKUP(B112,'[1]销售台账'!$C$2:$AD$1310,28,0)</f>
        <v>0</v>
      </c>
      <c r="M112" s="31">
        <f t="shared" si="17"/>
        <v>497162.46391752583</v>
      </c>
      <c r="N112" s="20">
        <f>VLOOKUP(B112,'[1]销售台账'!$C$2:$S$1310,17,0)</f>
        <v>0</v>
      </c>
      <c r="O112" s="32">
        <f>VLOOKUP(B112,'[1]销售台账'!$C$2:$T$1310,18,0)</f>
        <v>0</v>
      </c>
      <c r="P112" s="31">
        <f>VLOOKUP(B112,'[2]5号楼'!$A$1:$H$118,8,0)</f>
        <v>497162.46391752583</v>
      </c>
      <c r="R112" s="39">
        <v>1</v>
      </c>
      <c r="S112" s="31">
        <v>581476.56598541</v>
      </c>
      <c r="T112" s="31">
        <f t="shared" si="18"/>
        <v>581476.56598541</v>
      </c>
      <c r="U112" s="31">
        <f>T112*$U$1</f>
        <v>494255.0810875985</v>
      </c>
      <c r="V112" s="40">
        <f t="shared" si="19"/>
        <v>2907.3828299273155</v>
      </c>
      <c r="W112" s="41" t="b">
        <f t="shared" si="20"/>
        <v>1</v>
      </c>
      <c r="X112" s="41" t="b">
        <f t="shared" si="21"/>
        <v>1</v>
      </c>
      <c r="Y112" s="40">
        <f t="shared" si="22"/>
        <v>84314.10206788417</v>
      </c>
      <c r="Z112" s="41"/>
      <c r="AA112" s="6">
        <f t="shared" si="23"/>
        <v>0</v>
      </c>
    </row>
    <row r="113" spans="1:27" s="2" customFormat="1" ht="9">
      <c r="A113" s="20">
        <v>112</v>
      </c>
      <c r="B113" s="21" t="s">
        <v>253</v>
      </c>
      <c r="C113" s="22" t="b">
        <f>B113='附件2'!A117</f>
        <v>1</v>
      </c>
      <c r="D113" s="21" t="s">
        <v>254</v>
      </c>
      <c r="E113" s="22" t="b">
        <f>D113='附件2'!D117</f>
        <v>1</v>
      </c>
      <c r="F113" s="21">
        <f>VLOOKUP(B113,'[1]销售台账'!$C$2:$I$1310,7,0)</f>
        <v>0</v>
      </c>
      <c r="G113" s="20">
        <f>VLOOKUP(B113,'[1]销售台账'!$C$2:$K$1310,9,0)</f>
        <v>84.59</v>
      </c>
      <c r="H113" s="23" t="b">
        <f>G113='附件2'!H117</f>
        <v>1</v>
      </c>
      <c r="I113" s="20">
        <f>VLOOKUP(B113,'[1]销售台账'!$C$2:$J$1310,8,0)</f>
        <v>0</v>
      </c>
      <c r="J113" s="20">
        <f>VLOOKUP(B113,'[1]销售台账'!$C$2:$O$1310,13,0)</f>
        <v>0</v>
      </c>
      <c r="K113" s="30">
        <f t="shared" si="16"/>
        <v>501522.7731958764</v>
      </c>
      <c r="L113" s="20">
        <f>VLOOKUP(B113,'[1]销售台账'!$C$2:$AD$1310,28,0)</f>
        <v>0</v>
      </c>
      <c r="M113" s="31">
        <f t="shared" si="17"/>
        <v>501522.7731958764</v>
      </c>
      <c r="N113" s="20">
        <f>VLOOKUP(B113,'[1]销售台账'!$C$2:$S$1310,17,0)</f>
        <v>0</v>
      </c>
      <c r="O113" s="32">
        <f>VLOOKUP(B113,'[1]销售台账'!$C$2:$T$1310,18,0)</f>
        <v>0</v>
      </c>
      <c r="P113" s="31">
        <f>VLOOKUP(B113,'[2]5号楼'!$A$1:$H$118,8,0)</f>
        <v>501522.7731958764</v>
      </c>
      <c r="R113" s="39">
        <v>1</v>
      </c>
      <c r="S113" s="31">
        <v>586576.342919154</v>
      </c>
      <c r="T113" s="31">
        <f t="shared" si="18"/>
        <v>586576.342919154</v>
      </c>
      <c r="U113" s="31">
        <f>T113*$U$1</f>
        <v>498589.89148128085</v>
      </c>
      <c r="V113" s="40">
        <f t="shared" si="19"/>
        <v>2932.88171459554</v>
      </c>
      <c r="W113" s="41" t="b">
        <f t="shared" si="20"/>
        <v>1</v>
      </c>
      <c r="X113" s="41" t="b">
        <f t="shared" si="21"/>
        <v>1</v>
      </c>
      <c r="Y113" s="40">
        <f t="shared" si="22"/>
        <v>85053.56972327759</v>
      </c>
      <c r="Z113" s="41"/>
      <c r="AA113" s="6">
        <f t="shared" si="23"/>
        <v>0</v>
      </c>
    </row>
    <row r="114" spans="1:27" s="2" customFormat="1" ht="9">
      <c r="A114" s="20">
        <v>113</v>
      </c>
      <c r="B114" s="21" t="s">
        <v>255</v>
      </c>
      <c r="C114" s="22" t="b">
        <f>B114='附件2'!A118</f>
        <v>1</v>
      </c>
      <c r="D114" s="21" t="s">
        <v>256</v>
      </c>
      <c r="E114" s="22" t="b">
        <f>D114='附件2'!D118</f>
        <v>1</v>
      </c>
      <c r="F114" s="21">
        <f>VLOOKUP(B114,'[1]销售台账'!$C$2:$I$1310,7,0)</f>
        <v>0</v>
      </c>
      <c r="G114" s="20">
        <f>VLOOKUP(B114,'[1]销售台账'!$C$2:$K$1310,9,0)</f>
        <v>84.59</v>
      </c>
      <c r="H114" s="23" t="b">
        <f>G114='附件2'!H118</f>
        <v>1</v>
      </c>
      <c r="I114" s="29">
        <f>VLOOKUP(B114,'[1]销售台账'!$C$2:$J$1310,8,0)</f>
        <v>0</v>
      </c>
      <c r="J114" s="29">
        <f>VLOOKUP(B114,'[1]销售台账'!$C$2:$O$1310,13,0)</f>
        <v>0</v>
      </c>
      <c r="K114" s="30">
        <f t="shared" si="16"/>
        <v>501522.7731958764</v>
      </c>
      <c r="L114" s="61">
        <f>VLOOKUP(B114,'[1]销售台账'!$C$2:$AD$1310,28,0)</f>
        <v>0</v>
      </c>
      <c r="M114" s="31">
        <f t="shared" si="17"/>
        <v>501522.7731958764</v>
      </c>
      <c r="N114" s="29">
        <f>VLOOKUP(B114,'[1]销售台账'!$C$2:$S$1310,17,0)</f>
        <v>0</v>
      </c>
      <c r="O114" s="32">
        <f>VLOOKUP(B114,'[1]销售台账'!$C$2:$T$1310,18,0)</f>
        <v>0</v>
      </c>
      <c r="P114" s="31">
        <f>VLOOKUP(B114,'[2]5号楼'!$A$1:$H$118,8,0)</f>
        <v>501522.7731958764</v>
      </c>
      <c r="R114" s="39">
        <v>1</v>
      </c>
      <c r="S114" s="31">
        <v>586576.342919154</v>
      </c>
      <c r="T114" s="31">
        <f t="shared" si="18"/>
        <v>586576.342919154</v>
      </c>
      <c r="U114" s="31">
        <f>T114*$U$1</f>
        <v>498589.89148128085</v>
      </c>
      <c r="V114" s="40">
        <f t="shared" si="19"/>
        <v>2932.88171459554</v>
      </c>
      <c r="W114" s="41" t="b">
        <f t="shared" si="20"/>
        <v>1</v>
      </c>
      <c r="X114" s="41" t="b">
        <f t="shared" si="21"/>
        <v>1</v>
      </c>
      <c r="Y114" s="40">
        <f t="shared" si="22"/>
        <v>85053.56972327759</v>
      </c>
      <c r="Z114" s="41"/>
      <c r="AA114" s="6">
        <f t="shared" si="23"/>
        <v>0</v>
      </c>
    </row>
    <row r="115" spans="1:27" s="2" customFormat="1" ht="9">
      <c r="A115" s="20">
        <v>114</v>
      </c>
      <c r="B115" s="21" t="s">
        <v>257</v>
      </c>
      <c r="C115" s="22" t="b">
        <f>B115='附件2'!A119</f>
        <v>1</v>
      </c>
      <c r="D115" s="21" t="s">
        <v>258</v>
      </c>
      <c r="E115" s="22" t="b">
        <f>D115='附件2'!D119</f>
        <v>1</v>
      </c>
      <c r="F115" s="21">
        <f>VLOOKUP(B115,'[1]销售台账'!$C$2:$I$1310,7,0)</f>
        <v>0</v>
      </c>
      <c r="G115" s="20">
        <f>VLOOKUP(B115,'[1]销售台账'!$C$2:$K$1310,9,0)</f>
        <v>84.59</v>
      </c>
      <c r="H115" s="23" t="b">
        <f>G115='附件2'!H119</f>
        <v>1</v>
      </c>
      <c r="I115" s="29">
        <f>VLOOKUP(B115,'[1]销售台账'!$C$2:$J$1310,8,0)</f>
        <v>0</v>
      </c>
      <c r="J115" s="29">
        <f>VLOOKUP(B115,'[1]销售台账'!$C$2:$O$1310,13,0)</f>
        <v>0</v>
      </c>
      <c r="K115" s="30">
        <f t="shared" si="16"/>
        <v>497162.46391752583</v>
      </c>
      <c r="L115" s="20">
        <f>VLOOKUP(B115,'[1]销售台账'!$C$2:$AD$1310,28,0)</f>
        <v>0</v>
      </c>
      <c r="M115" s="31">
        <f t="shared" si="17"/>
        <v>497162.46391752583</v>
      </c>
      <c r="N115" s="29">
        <f>VLOOKUP(B115,'[1]销售台账'!$C$2:$S$1310,17,0)</f>
        <v>0</v>
      </c>
      <c r="O115" s="32">
        <f>VLOOKUP(B115,'[1]销售台账'!$C$2:$T$1310,18,0)</f>
        <v>0</v>
      </c>
      <c r="P115" s="31">
        <f>VLOOKUP(B115,'[2]5号楼'!$A$1:$H$118,8,0)</f>
        <v>497162.46391752583</v>
      </c>
      <c r="R115" s="39">
        <v>1</v>
      </c>
      <c r="S115" s="31">
        <v>581476.56598541</v>
      </c>
      <c r="T115" s="31">
        <f t="shared" si="18"/>
        <v>581476.56598541</v>
      </c>
      <c r="U115" s="31">
        <f>T115*$U$1</f>
        <v>494255.0810875985</v>
      </c>
      <c r="V115" s="40">
        <f t="shared" si="19"/>
        <v>2907.3828299273155</v>
      </c>
      <c r="W115" s="41" t="b">
        <f t="shared" si="20"/>
        <v>1</v>
      </c>
      <c r="X115" s="41" t="b">
        <f t="shared" si="21"/>
        <v>1</v>
      </c>
      <c r="Y115" s="40">
        <f t="shared" si="22"/>
        <v>84314.10206788417</v>
      </c>
      <c r="Z115" s="41"/>
      <c r="AA115" s="6">
        <f t="shared" si="23"/>
        <v>0</v>
      </c>
    </row>
    <row r="116" spans="1:27" s="2" customFormat="1" ht="9">
      <c r="A116" s="20">
        <v>115</v>
      </c>
      <c r="B116" s="21" t="s">
        <v>259</v>
      </c>
      <c r="C116" s="22" t="b">
        <f>B116='附件2'!A120</f>
        <v>1</v>
      </c>
      <c r="D116" s="21" t="s">
        <v>260</v>
      </c>
      <c r="E116" s="22" t="b">
        <f>D116='附件2'!D120</f>
        <v>1</v>
      </c>
      <c r="F116" s="21">
        <f>VLOOKUP(B116,'[1]销售台账'!$C$2:$I$1310,7,0)</f>
        <v>0</v>
      </c>
      <c r="G116" s="20">
        <f>VLOOKUP(B116,'[1]销售台账'!$C$2:$K$1310,9,0)</f>
        <v>99.6</v>
      </c>
      <c r="H116" s="23" t="b">
        <f>G116='附件2'!H120</f>
        <v>1</v>
      </c>
      <c r="I116" s="20">
        <f>VLOOKUP(B116,'[1]销售台账'!$C$2:$J$1310,8,0)</f>
        <v>0</v>
      </c>
      <c r="J116" s="20">
        <f>VLOOKUP(B116,'[1]销售台账'!$C$2:$O$1310,13,0)</f>
        <v>0</v>
      </c>
      <c r="K116" s="30">
        <f t="shared" si="16"/>
        <v>616185.1546391753</v>
      </c>
      <c r="L116" s="20">
        <f>VLOOKUP(B116,'[1]销售台账'!$C$2:$AD$1310,28,0)</f>
        <v>0</v>
      </c>
      <c r="M116" s="31">
        <f t="shared" si="17"/>
        <v>616185.1546391753</v>
      </c>
      <c r="N116" s="20">
        <f>VLOOKUP(B116,'[1]销售台账'!$C$2:$S$1310,17,0)</f>
        <v>0</v>
      </c>
      <c r="O116" s="32">
        <f>VLOOKUP(B116,'[1]销售台账'!$C$2:$T$1310,18,0)</f>
        <v>0</v>
      </c>
      <c r="P116" s="31">
        <f>VLOOKUP(B116,'[2]5号楼'!$A$1:$H$118,8,0)</f>
        <v>616185.1546391753</v>
      </c>
      <c r="R116" s="39">
        <v>1</v>
      </c>
      <c r="S116" s="31">
        <v>720684.391390848</v>
      </c>
      <c r="T116" s="31">
        <f t="shared" si="18"/>
        <v>720684.391390848</v>
      </c>
      <c r="U116" s="31">
        <f>T116*$U$1</f>
        <v>612581.7326822208</v>
      </c>
      <c r="V116" s="40">
        <f t="shared" si="19"/>
        <v>3603.421956954524</v>
      </c>
      <c r="W116" s="41" t="b">
        <f t="shared" si="20"/>
        <v>1</v>
      </c>
      <c r="X116" s="41" t="b">
        <f t="shared" si="21"/>
        <v>1</v>
      </c>
      <c r="Y116" s="40">
        <f t="shared" si="22"/>
        <v>104499.2367516727</v>
      </c>
      <c r="Z116" s="41"/>
      <c r="AA116" s="6">
        <f t="shared" si="23"/>
        <v>0</v>
      </c>
    </row>
    <row r="117" spans="1:22" s="2" customFormat="1" ht="9">
      <c r="A117" s="6"/>
      <c r="B117" s="7"/>
      <c r="C117" s="8"/>
      <c r="D117" s="7"/>
      <c r="E117" s="8"/>
      <c r="F117" s="7"/>
      <c r="G117" s="6">
        <f>SUM(G2:G116)</f>
        <v>10298.230000000014</v>
      </c>
      <c r="H117" s="9"/>
      <c r="I117" s="6"/>
      <c r="J117" s="6"/>
      <c r="K117" s="10"/>
      <c r="L117" s="6"/>
      <c r="M117" s="11"/>
      <c r="N117" s="6"/>
      <c r="O117" s="12"/>
      <c r="P117" s="31"/>
      <c r="R117" s="13"/>
      <c r="S117" s="14"/>
      <c r="T117" s="11">
        <f>SUM(T2:T116)</f>
        <v>82150591.30885637</v>
      </c>
      <c r="U117" s="11"/>
      <c r="V117" s="14"/>
    </row>
    <row r="118" spans="1:22" s="2" customFormat="1" ht="9">
      <c r="A118" s="6"/>
      <c r="B118" s="7"/>
      <c r="C118" s="8"/>
      <c r="D118" s="7"/>
      <c r="E118" s="8"/>
      <c r="F118" s="7"/>
      <c r="G118" s="6"/>
      <c r="H118" s="9"/>
      <c r="I118" s="6"/>
      <c r="J118" s="6"/>
      <c r="K118" s="10"/>
      <c r="L118" s="6"/>
      <c r="M118" s="11"/>
      <c r="N118" s="6"/>
      <c r="O118" s="12"/>
      <c r="P118" s="6"/>
      <c r="R118" s="13"/>
      <c r="S118" s="14"/>
      <c r="T118" s="11"/>
      <c r="U118" s="11"/>
      <c r="V118" s="14"/>
    </row>
    <row r="119" spans="1:22" s="2" customFormat="1" ht="9">
      <c r="A119" s="6"/>
      <c r="B119" s="7"/>
      <c r="C119" s="8"/>
      <c r="D119" s="7"/>
      <c r="E119" s="8"/>
      <c r="F119" s="7"/>
      <c r="G119" s="6"/>
      <c r="H119" s="9"/>
      <c r="I119" s="6"/>
      <c r="J119" s="6"/>
      <c r="K119" s="10"/>
      <c r="L119" s="6"/>
      <c r="M119" s="11"/>
      <c r="N119" s="6"/>
      <c r="O119" s="12"/>
      <c r="P119" s="6"/>
      <c r="R119" s="13"/>
      <c r="S119" s="14"/>
      <c r="T119" s="11"/>
      <c r="U119" s="11"/>
      <c r="V119" s="14"/>
    </row>
    <row r="120" spans="1:22" s="2" customFormat="1" ht="9">
      <c r="A120" s="6"/>
      <c r="B120" s="7"/>
      <c r="C120" s="8"/>
      <c r="D120" s="7"/>
      <c r="E120" s="8"/>
      <c r="F120" s="7"/>
      <c r="G120" s="6"/>
      <c r="H120" s="9"/>
      <c r="I120" s="6"/>
      <c r="J120" s="6"/>
      <c r="K120" s="10"/>
      <c r="L120" s="6"/>
      <c r="M120" s="11"/>
      <c r="N120" s="6"/>
      <c r="O120" s="12"/>
      <c r="P120" s="6"/>
      <c r="R120" s="13"/>
      <c r="S120" s="14"/>
      <c r="T120" s="11"/>
      <c r="U120" s="11"/>
      <c r="V120" s="14"/>
    </row>
    <row r="121" spans="1:22" s="2" customFormat="1" ht="9">
      <c r="A121" s="6"/>
      <c r="B121" s="7"/>
      <c r="C121" s="8"/>
      <c r="D121" s="7"/>
      <c r="E121" s="8"/>
      <c r="F121" s="7"/>
      <c r="G121" s="6"/>
      <c r="H121" s="9"/>
      <c r="I121" s="6"/>
      <c r="J121" s="6"/>
      <c r="K121" s="10"/>
      <c r="L121" s="6"/>
      <c r="M121" s="11"/>
      <c r="N121" s="6"/>
      <c r="O121" s="12"/>
      <c r="P121" s="6"/>
      <c r="R121" s="13"/>
      <c r="S121" s="14"/>
      <c r="T121" s="11"/>
      <c r="U121" s="11"/>
      <c r="V121" s="14"/>
    </row>
    <row r="122" spans="1:22" s="3" customFormat="1" ht="9">
      <c r="A122" s="42"/>
      <c r="B122" s="42"/>
      <c r="C122" s="43"/>
      <c r="D122" s="44" t="s">
        <v>285</v>
      </c>
      <c r="E122" s="45" t="s">
        <v>286</v>
      </c>
      <c r="F122" s="46"/>
      <c r="H122" s="42"/>
      <c r="I122" s="62"/>
      <c r="L122" s="42"/>
      <c r="M122" s="42"/>
      <c r="N122" s="42"/>
      <c r="O122" s="63"/>
      <c r="P122" s="64"/>
      <c r="Q122" s="42"/>
      <c r="R122" s="42"/>
      <c r="S122" s="64"/>
      <c r="T122" s="62"/>
      <c r="U122" s="64"/>
      <c r="V122" s="42"/>
    </row>
    <row r="123" spans="1:22" s="3" customFormat="1" ht="9">
      <c r="A123" s="42"/>
      <c r="B123" s="42"/>
      <c r="C123" s="43"/>
      <c r="D123" s="47">
        <v>7837.02</v>
      </c>
      <c r="E123" s="45">
        <f>T117/G117</f>
        <v>7977.156395696761</v>
      </c>
      <c r="F123" s="46"/>
      <c r="G123" s="48">
        <f>E123/D123</f>
        <v>1.0178813370001303</v>
      </c>
      <c r="H123" s="49"/>
      <c r="I123" s="65">
        <f>D123-E123</f>
        <v>-140.1363956967607</v>
      </c>
      <c r="L123" s="49"/>
      <c r="M123" s="49"/>
      <c r="N123" s="49"/>
      <c r="O123" s="63"/>
      <c r="P123" s="64"/>
      <c r="Q123" s="73"/>
      <c r="R123" s="42"/>
      <c r="S123" s="64"/>
      <c r="T123" s="62"/>
      <c r="U123" s="64"/>
      <c r="V123" s="42"/>
    </row>
    <row r="124" spans="1:22" s="3" customFormat="1" ht="9">
      <c r="A124" s="42"/>
      <c r="B124" s="42"/>
      <c r="C124" s="43"/>
      <c r="D124" s="42"/>
      <c r="E124" s="43"/>
      <c r="F124" s="42"/>
      <c r="G124" s="50"/>
      <c r="H124" s="46"/>
      <c r="J124" s="42"/>
      <c r="K124" s="62"/>
      <c r="L124" s="42"/>
      <c r="M124" s="42"/>
      <c r="N124" s="42"/>
      <c r="O124" s="63"/>
      <c r="P124" s="64"/>
      <c r="Q124" s="42"/>
      <c r="R124" s="42"/>
      <c r="S124" s="64"/>
      <c r="T124" s="62"/>
      <c r="U124" s="64"/>
      <c r="V124" s="42"/>
    </row>
    <row r="125" spans="1:22" s="4" customFormat="1" ht="14.25">
      <c r="A125" s="51"/>
      <c r="B125" s="51"/>
      <c r="C125" s="52"/>
      <c r="D125" s="51"/>
      <c r="E125" s="52"/>
      <c r="F125" s="51"/>
      <c r="G125" s="53"/>
      <c r="H125" s="54"/>
      <c r="J125" s="51"/>
      <c r="K125" s="66"/>
      <c r="L125" s="51"/>
      <c r="M125" s="51"/>
      <c r="N125" s="51"/>
      <c r="O125" s="67"/>
      <c r="P125" s="68"/>
      <c r="Q125" s="51"/>
      <c r="R125" s="51"/>
      <c r="S125" s="68"/>
      <c r="T125" s="66"/>
      <c r="U125" s="68"/>
      <c r="V125" s="51"/>
    </row>
    <row r="126" spans="1:22" s="5" customFormat="1" ht="10.5">
      <c r="A126" s="55"/>
      <c r="B126" s="55"/>
      <c r="C126" s="56"/>
      <c r="D126" s="55"/>
      <c r="E126" s="56"/>
      <c r="F126" s="55"/>
      <c r="G126" s="57"/>
      <c r="H126" s="58"/>
      <c r="I126" s="69"/>
      <c r="J126" s="70"/>
      <c r="K126" s="71"/>
      <c r="L126" s="70"/>
      <c r="M126" s="70"/>
      <c r="N126" s="70"/>
      <c r="O126" s="70"/>
      <c r="P126" s="72"/>
      <c r="Q126" s="55"/>
      <c r="R126" s="55"/>
      <c r="S126" s="72"/>
      <c r="T126" s="71"/>
      <c r="U126" s="72"/>
      <c r="V126" s="55"/>
    </row>
    <row r="127" spans="1:22" s="5" customFormat="1" ht="10.5">
      <c r="A127" s="42" t="s">
        <v>287</v>
      </c>
      <c r="B127" s="44"/>
      <c r="C127" s="59"/>
      <c r="D127" s="44"/>
      <c r="E127" s="45"/>
      <c r="F127" s="46"/>
      <c r="G127" s="60"/>
      <c r="J127" s="70"/>
      <c r="K127" s="71"/>
      <c r="L127" s="70"/>
      <c r="M127" s="70"/>
      <c r="N127" s="70"/>
      <c r="O127" s="70"/>
      <c r="P127" s="72"/>
      <c r="Q127" s="55"/>
      <c r="R127" s="55"/>
      <c r="S127" s="72"/>
      <c r="T127" s="71"/>
      <c r="U127" s="72"/>
      <c r="V127" s="55"/>
    </row>
    <row r="128" spans="1:22" s="5" customFormat="1" ht="10.5">
      <c r="A128" s="42" t="s">
        <v>288</v>
      </c>
      <c r="B128" s="44" t="s">
        <v>289</v>
      </c>
      <c r="C128" s="59">
        <v>9768.13</v>
      </c>
      <c r="D128" s="45">
        <f>C128-C129</f>
        <v>2894.079999999999</v>
      </c>
      <c r="E128" s="46"/>
      <c r="F128" s="3"/>
      <c r="J128" s="55"/>
      <c r="K128" s="71"/>
      <c r="L128" s="55"/>
      <c r="M128" s="55"/>
      <c r="N128" s="55"/>
      <c r="O128" s="70"/>
      <c r="P128" s="72"/>
      <c r="Q128" s="55"/>
      <c r="R128" s="55"/>
      <c r="S128" s="72"/>
      <c r="T128" s="71"/>
      <c r="U128" s="72"/>
      <c r="V128" s="55"/>
    </row>
    <row r="129" spans="1:22" s="5" customFormat="1" ht="10.5">
      <c r="A129" s="42"/>
      <c r="B129" s="44" t="s">
        <v>290</v>
      </c>
      <c r="C129" s="59">
        <v>6874.05</v>
      </c>
      <c r="D129" s="45">
        <f>C129/2</f>
        <v>3437.025</v>
      </c>
      <c r="E129" s="46"/>
      <c r="F129" s="74" t="b">
        <f>D128&lt;D129</f>
        <v>1</v>
      </c>
      <c r="J129" s="55"/>
      <c r="K129" s="71"/>
      <c r="L129" s="55"/>
      <c r="M129" s="55"/>
      <c r="N129" s="55"/>
      <c r="O129" s="70"/>
      <c r="P129" s="72"/>
      <c r="Q129" s="55"/>
      <c r="R129" s="55"/>
      <c r="S129" s="72"/>
      <c r="T129" s="71"/>
      <c r="U129" s="72"/>
      <c r="V129" s="55"/>
    </row>
    <row r="130" spans="1:22" s="5" customFormat="1" ht="10.5">
      <c r="A130" s="55"/>
      <c r="B130" s="55"/>
      <c r="C130" s="56"/>
      <c r="D130" s="55"/>
      <c r="E130" s="56"/>
      <c r="F130" s="55"/>
      <c r="G130" s="57"/>
      <c r="H130" s="58"/>
      <c r="J130" s="55"/>
      <c r="K130" s="71"/>
      <c r="L130" s="55"/>
      <c r="M130" s="55"/>
      <c r="N130" s="55"/>
      <c r="O130" s="70"/>
      <c r="P130" s="72"/>
      <c r="Q130" s="55"/>
      <c r="R130" s="55"/>
      <c r="S130" s="72"/>
      <c r="T130" s="71"/>
      <c r="U130" s="72"/>
      <c r="V130" s="55"/>
    </row>
  </sheetData>
  <sheetProtection/>
  <autoFilter ref="A1:AA117"/>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holy</cp:lastModifiedBy>
  <cp:lastPrinted>2023-05-09T02:24:49Z</cp:lastPrinted>
  <dcterms:created xsi:type="dcterms:W3CDTF">2011-04-26T02:07:47Z</dcterms:created>
  <dcterms:modified xsi:type="dcterms:W3CDTF">2023-09-13T06:47:32Z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2616FFCDC31146D5AD4219523439327D</vt:lpwstr>
  </property>
</Properties>
</file>