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5960" windowHeight="11865" activeTab="1"/>
  </bookViews>
  <sheets>
    <sheet name="1号楼" sheetId="7" r:id="rId1"/>
    <sheet name="2号楼" sheetId="5" r:id="rId2"/>
    <sheet name="3号楼" sheetId="2" r:id="rId3"/>
    <sheet name="5号楼" sheetId="1" r:id="rId4"/>
    <sheet name="6号楼" sheetId="3" r:id="rId5"/>
    <sheet name="7号楼" sheetId="4" r:id="rId6"/>
  </sheets>
  <definedNames>
    <definedName name="_xlnm._FilterDatabase" localSheetId="0" hidden="1">'1号楼'!$A$5:$O$27</definedName>
    <definedName name="_xlnm._FilterDatabase" localSheetId="1" hidden="1">'2号楼'!$A$5:$O$14</definedName>
    <definedName name="_xlnm._FilterDatabase" localSheetId="2" hidden="1">'3号楼'!$A$5:$O$12</definedName>
    <definedName name="_xlnm._FilterDatabase" localSheetId="3" hidden="1">'5号楼'!$A$5:$O$33</definedName>
    <definedName name="_xlnm._FilterDatabase" localSheetId="4" hidden="1">'6号楼'!$A$5:$O$33</definedName>
    <definedName name="_xlnm._FilterDatabase" localSheetId="5" hidden="1">'7号楼'!$A$5:$O$33</definedName>
    <definedName name="_xlnm.Print_Area" localSheetId="0">'1号楼'!$A$1:$O$27</definedName>
    <definedName name="_xlnm.Print_Area" localSheetId="1">'2号楼'!$A$1:$O$14</definedName>
    <definedName name="_xlnm.Print_Area" localSheetId="2">'3号楼'!$A$1:$O$12</definedName>
    <definedName name="_xlnm.Print_Area" localSheetId="3">'5号楼'!$A:$O</definedName>
    <definedName name="_xlnm.Print_Area" localSheetId="4">'6号楼'!$A$1:$O$33</definedName>
    <definedName name="_xlnm.Print_Area" localSheetId="5">'7号楼'!$A$1:$O$33</definedName>
    <definedName name="_xlnm.Print_Titles" localSheetId="0">'1号楼'!$4:$5</definedName>
    <definedName name="_xlnm.Print_Titles" localSheetId="1">'2号楼'!$4:$5</definedName>
    <definedName name="_xlnm.Print_Titles" localSheetId="2">'3号楼'!$4:$5</definedName>
    <definedName name="_xlnm.Print_Titles" localSheetId="3">'5号楼'!$4:$5</definedName>
    <definedName name="_xlnm.Print_Titles" localSheetId="4">'6号楼'!$4:$5</definedName>
    <definedName name="_xlnm.Print_Titles" localSheetId="5">'7号楼'!$4:$5</definedName>
  </definedNames>
  <calcPr calcId="124519"/>
</workbook>
</file>

<file path=xl/calcChain.xml><?xml version="1.0" encoding="utf-8"?>
<calcChain xmlns="http://schemas.openxmlformats.org/spreadsheetml/2006/main">
  <c r="K27" i="4"/>
  <c r="J27"/>
  <c r="K26"/>
  <c r="J26"/>
  <c r="K25"/>
  <c r="J25"/>
  <c r="K24"/>
  <c r="J24"/>
  <c r="K23"/>
  <c r="J23"/>
  <c r="K22"/>
  <c r="J22"/>
  <c r="K21"/>
  <c r="J21"/>
  <c r="K20"/>
  <c r="J20"/>
  <c r="K19"/>
  <c r="J19"/>
  <c r="K18"/>
  <c r="J18"/>
  <c r="K17"/>
  <c r="J17"/>
  <c r="K16"/>
  <c r="J16"/>
  <c r="K15"/>
  <c r="J15"/>
  <c r="K14"/>
  <c r="J14"/>
  <c r="K13"/>
  <c r="J13"/>
  <c r="K12"/>
  <c r="J12"/>
  <c r="K11"/>
  <c r="J11"/>
  <c r="K10"/>
  <c r="J10"/>
  <c r="K9"/>
  <c r="J9"/>
  <c r="K8"/>
  <c r="J8"/>
  <c r="K7"/>
  <c r="J7"/>
  <c r="K6"/>
  <c r="J6"/>
  <c r="K27" i="3"/>
  <c r="J27"/>
  <c r="K26"/>
  <c r="J26"/>
  <c r="K25"/>
  <c r="J25"/>
  <c r="K24"/>
  <c r="J24"/>
  <c r="K23"/>
  <c r="J23"/>
  <c r="K22"/>
  <c r="J22"/>
  <c r="K21"/>
  <c r="J21"/>
  <c r="K20"/>
  <c r="J20"/>
  <c r="K19"/>
  <c r="J19"/>
  <c r="K18"/>
  <c r="J18"/>
  <c r="K17"/>
  <c r="J17"/>
  <c r="K16"/>
  <c r="J16"/>
  <c r="K15"/>
  <c r="J15"/>
  <c r="K14"/>
  <c r="J14"/>
  <c r="K13"/>
  <c r="J13"/>
  <c r="K12"/>
  <c r="J12"/>
  <c r="K11"/>
  <c r="J11"/>
  <c r="K10"/>
  <c r="J10"/>
  <c r="K9"/>
  <c r="J9"/>
  <c r="K8"/>
  <c r="J8"/>
  <c r="K7"/>
  <c r="J7"/>
  <c r="K6"/>
  <c r="J6"/>
  <c r="K27" i="1"/>
  <c r="J27"/>
  <c r="H27"/>
  <c r="D27"/>
  <c r="K26"/>
  <c r="J26"/>
  <c r="H26"/>
  <c r="D26"/>
  <c r="K25"/>
  <c r="J25"/>
  <c r="H25"/>
  <c r="D25"/>
  <c r="K24"/>
  <c r="J24"/>
  <c r="H24"/>
  <c r="D24"/>
  <c r="K23"/>
  <c r="J23"/>
  <c r="H23"/>
  <c r="D23"/>
  <c r="K22"/>
  <c r="J22"/>
  <c r="H22"/>
  <c r="D22"/>
  <c r="K21"/>
  <c r="J21"/>
  <c r="H21"/>
  <c r="D21"/>
  <c r="K20"/>
  <c r="J20"/>
  <c r="H20"/>
  <c r="D20"/>
  <c r="K19"/>
  <c r="J19"/>
  <c r="H19"/>
  <c r="D19"/>
  <c r="K18"/>
  <c r="J18"/>
  <c r="H18"/>
  <c r="D18"/>
  <c r="K17"/>
  <c r="J17"/>
  <c r="H17"/>
  <c r="D17"/>
  <c r="K16"/>
  <c r="J16"/>
  <c r="H16"/>
  <c r="D16"/>
  <c r="K15"/>
  <c r="J15"/>
  <c r="H15"/>
  <c r="D15"/>
  <c r="K14"/>
  <c r="J14"/>
  <c r="H14"/>
  <c r="D14"/>
  <c r="K13"/>
  <c r="J13"/>
  <c r="H13"/>
  <c r="D13"/>
  <c r="K12"/>
  <c r="J12"/>
  <c r="H12"/>
  <c r="D12"/>
  <c r="K11"/>
  <c r="J11"/>
  <c r="H11"/>
  <c r="D11"/>
  <c r="K10"/>
  <c r="J10"/>
  <c r="H10"/>
  <c r="D10"/>
  <c r="K9"/>
  <c r="J9"/>
  <c r="H9"/>
  <c r="D9"/>
  <c r="K8"/>
  <c r="J8"/>
  <c r="H8"/>
  <c r="D8"/>
  <c r="K7"/>
  <c r="J7"/>
  <c r="H7"/>
  <c r="D7"/>
  <c r="K6"/>
  <c r="J6"/>
  <c r="H6"/>
  <c r="D6"/>
  <c r="K6" i="2"/>
  <c r="J6"/>
  <c r="K8" i="5"/>
  <c r="J8"/>
  <c r="K6"/>
  <c r="J6"/>
  <c r="K21" i="7"/>
  <c r="J21"/>
  <c r="K20"/>
  <c r="J20"/>
  <c r="K19"/>
  <c r="J19"/>
  <c r="K18"/>
  <c r="J18"/>
  <c r="K17"/>
  <c r="J17"/>
  <c r="K16"/>
  <c r="J16"/>
  <c r="K15"/>
  <c r="J15"/>
  <c r="K14"/>
  <c r="J14"/>
  <c r="K13"/>
  <c r="J13"/>
  <c r="K12"/>
  <c r="J12"/>
  <c r="K11"/>
  <c r="J11"/>
  <c r="K10"/>
  <c r="J10"/>
  <c r="K9"/>
  <c r="J9"/>
  <c r="K8"/>
  <c r="J8"/>
  <c r="K7"/>
  <c r="J7"/>
  <c r="K6"/>
  <c r="J6"/>
  <c r="L22" l="1"/>
  <c r="K22" s="1"/>
  <c r="I22"/>
  <c r="H22"/>
  <c r="G22"/>
  <c r="I28" i="4"/>
  <c r="H28"/>
  <c r="L28"/>
  <c r="L28" i="1"/>
  <c r="J22" i="7" l="1"/>
  <c r="L9" i="5"/>
  <c r="H9"/>
  <c r="I9"/>
  <c r="G9"/>
  <c r="K9" l="1"/>
  <c r="J9"/>
  <c r="K28" i="4" l="1"/>
  <c r="G28"/>
  <c r="J28" s="1"/>
  <c r="G28" i="3" l="1"/>
  <c r="H28"/>
  <c r="I28"/>
  <c r="L7" i="2"/>
  <c r="I7"/>
  <c r="H7"/>
  <c r="G7"/>
  <c r="J7" s="1"/>
  <c r="K7" l="1"/>
  <c r="I28" i="1"/>
  <c r="K28" s="1"/>
  <c r="G28"/>
  <c r="J28" s="1"/>
  <c r="H28"/>
  <c r="L28" i="3"/>
  <c r="J28" s="1"/>
  <c r="K28" l="1"/>
</calcChain>
</file>

<file path=xl/sharedStrings.xml><?xml version="1.0" encoding="utf-8"?>
<sst xmlns="http://schemas.openxmlformats.org/spreadsheetml/2006/main" count="659" uniqueCount="146">
  <si>
    <t>附件2</t>
  </si>
  <si>
    <t>清远市新建商品住房销售价格备案表</t>
  </si>
  <si>
    <t>房地产开发企业名称或中介服务机构名称：清远市长久投资有限公司</t>
    <phoneticPr fontId="6" type="noConversion"/>
  </si>
  <si>
    <t>项目(楼盘)名称：东域紫荆园</t>
    <phoneticPr fontId="6" type="noConversion"/>
  </si>
  <si>
    <t>序号</t>
  </si>
  <si>
    <t>幢（栋）号</t>
  </si>
  <si>
    <t>房号</t>
  </si>
  <si>
    <t>楼层(F)</t>
  </si>
  <si>
    <t>户型</t>
  </si>
  <si>
    <t>层高（m)</t>
  </si>
  <si>
    <t>建筑  面积（㎡）</t>
    <phoneticPr fontId="6" type="noConversion"/>
  </si>
  <si>
    <t>分摊的共有建筑面积（㎡）</t>
  </si>
  <si>
    <t>套内建筑面积（㎡）</t>
  </si>
  <si>
    <t>建筑面积单价   （元/㎡）</t>
    <phoneticPr fontId="6" type="noConversion"/>
  </si>
  <si>
    <t>套内建筑面积销售单价（元/㎡）</t>
  </si>
  <si>
    <t>总售价(元)</t>
  </si>
  <si>
    <t>优惠折扣及其条件</t>
  </si>
  <si>
    <t>销售
状态</t>
  </si>
  <si>
    <t>备注</t>
  </si>
  <si>
    <t>201</t>
  </si>
  <si>
    <t>四房两厅两卫</t>
  </si>
  <si>
    <t>待售</t>
    <phoneticPr fontId="6" type="noConversion"/>
  </si>
  <si>
    <t>206</t>
  </si>
  <si>
    <t>两房两厅一卫</t>
  </si>
  <si>
    <t>三房两厅两卫</t>
  </si>
  <si>
    <t>301</t>
  </si>
  <si>
    <t>303</t>
  </si>
  <si>
    <t>306</t>
  </si>
  <si>
    <t>401</t>
  </si>
  <si>
    <t>402</t>
  </si>
  <si>
    <t>403</t>
  </si>
  <si>
    <t>406</t>
  </si>
  <si>
    <t>506</t>
  </si>
  <si>
    <t>606</t>
  </si>
  <si>
    <t>706</t>
  </si>
  <si>
    <t>806</t>
  </si>
  <si>
    <t>906</t>
  </si>
  <si>
    <t>1003</t>
  </si>
  <si>
    <t>1006</t>
  </si>
  <si>
    <t>1106</t>
  </si>
  <si>
    <t>1206</t>
  </si>
  <si>
    <t>1306</t>
  </si>
  <si>
    <t>1401</t>
  </si>
  <si>
    <t>1402</t>
  </si>
  <si>
    <t>1406</t>
  </si>
  <si>
    <t>1506</t>
  </si>
  <si>
    <t>1606</t>
  </si>
  <si>
    <t>1702</t>
  </si>
  <si>
    <t>1706</t>
  </si>
  <si>
    <t>1802</t>
  </si>
  <si>
    <t>1803</t>
  </si>
  <si>
    <t>1806</t>
  </si>
  <si>
    <t>1901</t>
  </si>
  <si>
    <t>1902</t>
  </si>
  <si>
    <t>1903</t>
  </si>
  <si>
    <t>1906</t>
  </si>
  <si>
    <t>本楼栋总面积/均价</t>
  </si>
  <si>
    <t>注：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2.上述“价格”指毛坯房价格（不含室内装修）。
3.建筑面积=套内建筑面积+分摊的共有建筑面积。</t>
    <phoneticPr fontId="6" type="noConversion"/>
  </si>
  <si>
    <t>备案机关：</t>
  </si>
  <si>
    <t>企业物价员：</t>
  </si>
  <si>
    <t>企业投诉电话：</t>
  </si>
  <si>
    <t>本表一式两份</t>
  </si>
  <si>
    <t>房地产开发企业名称或中介服务机构名称：清远市长辉投资有限公司</t>
    <phoneticPr fontId="6" type="noConversion"/>
  </si>
  <si>
    <t>项目(楼盘)名称：东域紫荆园</t>
    <phoneticPr fontId="6" type="noConversion"/>
  </si>
  <si>
    <t>建筑  面积（㎡）</t>
    <phoneticPr fontId="6" type="noConversion"/>
  </si>
  <si>
    <t>建筑面积单价   （元/㎡）</t>
    <phoneticPr fontId="6" type="noConversion"/>
  </si>
  <si>
    <t>3号楼</t>
  </si>
  <si>
    <t>2</t>
  </si>
  <si>
    <t>3米</t>
  </si>
  <si>
    <t>3</t>
  </si>
  <si>
    <t>302</t>
  </si>
  <si>
    <t>5</t>
  </si>
  <si>
    <t>6</t>
  </si>
  <si>
    <t>1801</t>
  </si>
  <si>
    <t>18</t>
  </si>
  <si>
    <t>19</t>
  </si>
  <si>
    <t>注：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2.上述“价格”指毛坯房价格（不含室内装修）。
3.建筑面积=套内建筑面积+分摊的共有建筑面积。</t>
    <phoneticPr fontId="6" type="noConversion"/>
  </si>
  <si>
    <t>本表一式三份</t>
    <phoneticPr fontId="3" type="noConversion"/>
  </si>
  <si>
    <t>6号楼</t>
  </si>
  <si>
    <t>待售</t>
  </si>
  <si>
    <t>17</t>
  </si>
  <si>
    <t>1701</t>
  </si>
  <si>
    <t>16</t>
  </si>
  <si>
    <t>15</t>
  </si>
  <si>
    <t>14</t>
  </si>
  <si>
    <t>1403</t>
  </si>
  <si>
    <t>13</t>
  </si>
  <si>
    <t>1301</t>
  </si>
  <si>
    <t>12</t>
  </si>
  <si>
    <t>1202</t>
  </si>
  <si>
    <t>1201</t>
  </si>
  <si>
    <t>11</t>
  </si>
  <si>
    <t>1102</t>
  </si>
  <si>
    <t>1101</t>
  </si>
  <si>
    <t>10</t>
  </si>
  <si>
    <t>1001</t>
  </si>
  <si>
    <t>9</t>
  </si>
  <si>
    <t>901</t>
  </si>
  <si>
    <t>8</t>
  </si>
  <si>
    <t>7</t>
  </si>
  <si>
    <t>602</t>
  </si>
  <si>
    <t>601</t>
  </si>
  <si>
    <t>502</t>
  </si>
  <si>
    <t>501</t>
  </si>
  <si>
    <t>4</t>
  </si>
  <si>
    <t>202</t>
  </si>
  <si>
    <t>房地产开发企业名称或中介服务机构名称：清远市长亿投资有限公司</t>
    <phoneticPr fontId="6" type="noConversion"/>
  </si>
  <si>
    <t>房地产开发企业名称或中介服务机构名称：清远市长亿投资有限公司</t>
    <phoneticPr fontId="6" type="noConversion"/>
  </si>
  <si>
    <t>7号楼</t>
  </si>
  <si>
    <t>701</t>
  </si>
  <si>
    <t>802</t>
  </si>
  <si>
    <t>1002</t>
  </si>
  <si>
    <t>1502</t>
  </si>
  <si>
    <t>本表一式三份</t>
    <phoneticPr fontId="3" type="noConversion"/>
  </si>
  <si>
    <t>房地产开发企业名称或中介服务机构名称：清远市长辉投资有限公司</t>
    <phoneticPr fontId="6" type="noConversion"/>
  </si>
  <si>
    <t>2号楼</t>
  </si>
  <si>
    <t>注：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2.上述“价格”指带装修价格。
3.建筑面积=套内建筑面积+分摊的共有建筑面积。</t>
    <phoneticPr fontId="6" type="noConversion"/>
  </si>
  <si>
    <t>1号楼</t>
  </si>
  <si>
    <t>认购</t>
    <phoneticPr fontId="3" type="noConversion"/>
  </si>
  <si>
    <t>5号楼</t>
    <phoneticPr fontId="6" type="noConversion"/>
  </si>
  <si>
    <t>3米</t>
    <phoneticPr fontId="6" type="noConversion"/>
  </si>
  <si>
    <t>三房两厅两卫</t>
    <phoneticPr fontId="6" type="noConversion"/>
  </si>
  <si>
    <t>带精装修400元/㎡，以建筑面积计算</t>
    <phoneticPr fontId="3" type="noConversion"/>
  </si>
  <si>
    <t>1407</t>
  </si>
  <si>
    <t>三房两厅两卫</t>
    <phoneticPr fontId="6" type="noConversion"/>
  </si>
  <si>
    <t>3米</t>
    <phoneticPr fontId="6" type="noConversion"/>
  </si>
  <si>
    <t>待售</t>
    <phoneticPr fontId="6" type="noConversion"/>
  </si>
  <si>
    <t>3米</t>
    <phoneticPr fontId="6" type="noConversion"/>
  </si>
  <si>
    <t>认购</t>
    <phoneticPr fontId="6" type="noConversion"/>
  </si>
  <si>
    <t>认购</t>
    <phoneticPr fontId="6" type="noConversion"/>
  </si>
  <si>
    <t>认购</t>
    <phoneticPr fontId="3" type="noConversion"/>
  </si>
  <si>
    <t xml:space="preserve">   本栋销售住宅共16套，销售住宅总建筑面积：1284.63㎡，套内面积：1036.97㎡，分摊面积：247.66㎡，原待售单元备案均价：7120元/㎡（建筑面积），现调整为：6767元/㎡（建筑面积）、8384元/㎡（套内建筑面积）。</t>
    <phoneticPr fontId="6" type="noConversion"/>
  </si>
  <si>
    <t xml:space="preserve">   本栋销售住宅共1套，销售住宅总建筑面积：115.86㎡，套内面积：95.08㎡，分摊面积：20.78㎡，原待售单元备案均价：8093元/㎡（建筑面积），现调整为：7692元/㎡（建筑面积）、9373元/㎡（套内建筑面积）。</t>
    <phoneticPr fontId="6" type="noConversion"/>
  </si>
  <si>
    <t xml:space="preserve">   本栋销售住宅共22套，销售住宅总建筑面积：1882.38㎡，套内面积：1536.23㎡，分摊面积：346.15㎡，原待售单元备案均价：7072元/㎡（建筑面积），现调整为：6814元/㎡（建筑面积）、8349元/㎡（套内建筑面积）。</t>
    <phoneticPr fontId="6" type="noConversion"/>
  </si>
  <si>
    <t>价格举报投诉电话：12345</t>
    <phoneticPr fontId="3" type="noConversion"/>
  </si>
  <si>
    <t>带精装修400元/㎡，以建筑面积计算</t>
    <phoneticPr fontId="3" type="noConversion"/>
  </si>
  <si>
    <t>5号楼</t>
    <phoneticPr fontId="6" type="noConversion"/>
  </si>
  <si>
    <t>3米</t>
    <phoneticPr fontId="6" type="noConversion"/>
  </si>
  <si>
    <t>待售</t>
    <phoneticPr fontId="6" type="noConversion"/>
  </si>
  <si>
    <t>5号楼</t>
    <phoneticPr fontId="6" type="noConversion"/>
  </si>
  <si>
    <t>认购</t>
    <phoneticPr fontId="6" type="noConversion"/>
  </si>
  <si>
    <t xml:space="preserve">   本栋销售住宅共22套，销售住宅总建筑面积：2418.42㎡，套内面积：1994.02㎡，分摊面积：424.4㎡，原待售单元备案均价：7349元/㎡（建筑面积），现调整为：6985元/㎡（建筑面积）、8472元/㎡（套内建筑面积）。</t>
    <phoneticPr fontId="6" type="noConversion"/>
  </si>
  <si>
    <t>认购</t>
    <phoneticPr fontId="3" type="noConversion"/>
  </si>
  <si>
    <t xml:space="preserve">   本栋销售住宅共22套，销售住宅总建筑面积：2061.74㎡，套内面积：1665.77㎡，分摊面积：395.97㎡，原待售单元备案均价：7474元/㎡（建筑面积），现调整为：7101元/㎡（建筑面积）、8789元/㎡（套内建筑面积）。</t>
    <phoneticPr fontId="6" type="noConversion"/>
  </si>
  <si>
    <t>待售</t>
    <phoneticPr fontId="3" type="noConversion"/>
  </si>
  <si>
    <t xml:space="preserve">   本栋销售住宅共3套，销售住宅总建筑面积：304.20㎡，套内面积：252.46㎡，分摊面积：51.74㎡，原待售单元备案均价：7799元/㎡（建筑面积），现调整为：7638元/㎡（建筑面积）、9203元/㎡（套内建筑面积）。</t>
    <phoneticPr fontId="6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</si>
</sst>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_ "/>
  </numFmts>
  <fonts count="12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16"/>
      <name val="黑体"/>
      <family val="3"/>
      <charset val="134"/>
    </font>
    <font>
      <sz val="9"/>
      <name val="宋体"/>
      <family val="2"/>
      <charset val="134"/>
      <scheme val="minor"/>
    </font>
    <font>
      <sz val="20"/>
      <name val="方正小标宋简体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1"/>
      <name val="Times New Roman"/>
      <family val="1"/>
    </font>
    <font>
      <sz val="10"/>
      <name val="Times New Roman"/>
      <family val="1"/>
    </font>
    <font>
      <sz val="10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84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Alignment="1">
      <alignment horizontal="center" vertical="center"/>
    </xf>
    <xf numFmtId="0" fontId="5" fillId="0" borderId="1" xfId="1" applyFont="1" applyBorder="1" applyAlignment="1">
      <alignment vertical="center"/>
    </xf>
    <xf numFmtId="0" fontId="7" fillId="0" borderId="1" xfId="1" applyFont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5" fillId="0" borderId="0" xfId="1" applyFont="1">
      <alignment vertical="center"/>
    </xf>
    <xf numFmtId="0" fontId="1" fillId="0" borderId="0" xfId="1" applyAlignment="1">
      <alignment horizontal="center"/>
    </xf>
    <xf numFmtId="176" fontId="9" fillId="0" borderId="6" xfId="1" applyNumberFormat="1" applyFont="1" applyBorder="1" applyAlignment="1">
      <alignment horizontal="center" vertical="center" wrapText="1"/>
    </xf>
    <xf numFmtId="176" fontId="9" fillId="0" borderId="6" xfId="1" applyNumberFormat="1" applyFont="1" applyBorder="1">
      <alignment vertical="center"/>
    </xf>
    <xf numFmtId="0" fontId="9" fillId="0" borderId="6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left" vertical="center" wrapText="1"/>
    </xf>
    <xf numFmtId="0" fontId="7" fillId="0" borderId="0" xfId="1" applyFont="1" applyAlignment="1">
      <alignment vertical="center" wrapText="1"/>
    </xf>
    <xf numFmtId="0" fontId="1" fillId="0" borderId="0" xfId="1" applyFill="1">
      <alignment vertical="center"/>
    </xf>
    <xf numFmtId="0" fontId="1" fillId="0" borderId="0" xfId="1" applyFill="1" applyAlignment="1">
      <alignment horizontal="center" vertical="center"/>
    </xf>
    <xf numFmtId="0" fontId="5" fillId="0" borderId="1" xfId="1" applyFont="1" applyFill="1" applyBorder="1" applyAlignment="1">
      <alignment vertical="center"/>
    </xf>
    <xf numFmtId="0" fontId="7" fillId="0" borderId="1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0" xfId="1" applyFont="1" applyFill="1" applyAlignment="1">
      <alignment horizontal="left" vertical="center"/>
    </xf>
    <xf numFmtId="0" fontId="5" fillId="0" borderId="0" xfId="1" applyFont="1" applyFill="1" applyAlignment="1">
      <alignment horizontal="left" vertical="center"/>
    </xf>
    <xf numFmtId="0" fontId="5" fillId="0" borderId="0" xfId="1" applyFont="1" applyFill="1">
      <alignment vertical="center"/>
    </xf>
    <xf numFmtId="0" fontId="7" fillId="0" borderId="2" xfId="1" applyFont="1" applyFill="1" applyBorder="1" applyAlignment="1">
      <alignment horizontal="center"/>
    </xf>
    <xf numFmtId="0" fontId="7" fillId="0" borderId="2" xfId="1" applyNumberFormat="1" applyFont="1" applyFill="1" applyBorder="1" applyAlignment="1">
      <alignment horizontal="center"/>
    </xf>
    <xf numFmtId="0" fontId="7" fillId="0" borderId="2" xfId="1" quotePrefix="1" applyNumberFormat="1" applyFont="1" applyFill="1" applyBorder="1" applyAlignment="1">
      <alignment horizontal="center"/>
    </xf>
    <xf numFmtId="0" fontId="1" fillId="0" borderId="0" xfId="1" applyFill="1" applyAlignment="1">
      <alignment horizontal="center"/>
    </xf>
    <xf numFmtId="176" fontId="9" fillId="0" borderId="6" xfId="1" applyNumberFormat="1" applyFont="1" applyFill="1" applyBorder="1" applyAlignment="1">
      <alignment horizontal="center" vertical="center" wrapText="1"/>
    </xf>
    <xf numFmtId="176" fontId="9" fillId="0" borderId="6" xfId="1" applyNumberFormat="1" applyFont="1" applyFill="1" applyBorder="1">
      <alignment vertical="center"/>
    </xf>
    <xf numFmtId="0" fontId="9" fillId="0" borderId="6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/>
    </xf>
    <xf numFmtId="0" fontId="7" fillId="0" borderId="0" xfId="1" applyFont="1" applyFill="1" applyAlignment="1">
      <alignment horizontal="center" vertical="center" wrapText="1"/>
    </xf>
    <xf numFmtId="0" fontId="7" fillId="0" borderId="0" xfId="1" applyFont="1" applyFill="1" applyAlignment="1">
      <alignment horizontal="left" vertical="center" wrapText="1"/>
    </xf>
    <xf numFmtId="0" fontId="7" fillId="0" borderId="0" xfId="1" applyFont="1" applyFill="1" applyAlignment="1">
      <alignment vertical="center" wrapText="1"/>
    </xf>
    <xf numFmtId="177" fontId="9" fillId="0" borderId="6" xfId="1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left" wrapText="1"/>
    </xf>
    <xf numFmtId="0" fontId="7" fillId="0" borderId="6" xfId="1" applyFont="1" applyFill="1" applyBorder="1" applyAlignment="1">
      <alignment horizontal="center"/>
    </xf>
    <xf numFmtId="0" fontId="7" fillId="0" borderId="0" xfId="1" applyFont="1" applyAlignment="1">
      <alignment horizontal="left" vertical="center" wrapText="1"/>
    </xf>
    <xf numFmtId="0" fontId="7" fillId="0" borderId="2" xfId="1" applyFont="1" applyBorder="1" applyAlignment="1">
      <alignment horizontal="center"/>
    </xf>
    <xf numFmtId="0" fontId="7" fillId="0" borderId="2" xfId="1" quotePrefix="1" applyNumberFormat="1" applyFont="1" applyBorder="1" applyAlignment="1">
      <alignment horizontal="center"/>
    </xf>
    <xf numFmtId="0" fontId="7" fillId="0" borderId="2" xfId="1" applyNumberFormat="1" applyFont="1" applyBorder="1" applyAlignment="1">
      <alignment horizontal="center"/>
    </xf>
    <xf numFmtId="0" fontId="1" fillId="0" borderId="0" xfId="1" applyFont="1" applyFill="1">
      <alignment vertical="center"/>
    </xf>
    <xf numFmtId="0" fontId="1" fillId="0" borderId="0" xfId="1" applyFont="1" applyAlignment="1">
      <alignment horizontal="center"/>
    </xf>
    <xf numFmtId="0" fontId="1" fillId="0" borderId="0" xfId="1" applyFont="1" applyFill="1" applyAlignment="1">
      <alignment horizontal="center"/>
    </xf>
    <xf numFmtId="0" fontId="7" fillId="0" borderId="0" xfId="1" applyFont="1" applyAlignment="1">
      <alignment horizontal="left" vertical="center" wrapText="1"/>
    </xf>
    <xf numFmtId="0" fontId="8" fillId="0" borderId="2" xfId="1" applyFont="1" applyBorder="1" applyAlignment="1">
      <alignment horizontal="center" vertical="center"/>
    </xf>
    <xf numFmtId="0" fontId="1" fillId="0" borderId="6" xfId="1" applyBorder="1" applyAlignment="1">
      <alignment horizontal="center" vertical="center" wrapText="1"/>
    </xf>
    <xf numFmtId="0" fontId="1" fillId="0" borderId="8" xfId="1" applyBorder="1" applyAlignment="1">
      <alignment horizontal="center" vertical="center" wrapText="1"/>
    </xf>
    <xf numFmtId="0" fontId="1" fillId="0" borderId="3" xfId="1" applyFont="1" applyBorder="1" applyAlignment="1">
      <alignment vertical="center" wrapText="1"/>
    </xf>
    <xf numFmtId="0" fontId="1" fillId="0" borderId="4" xfId="1" applyBorder="1" applyAlignment="1">
      <alignment vertical="center" wrapText="1"/>
    </xf>
    <xf numFmtId="0" fontId="1" fillId="0" borderId="5" xfId="1" applyBorder="1" applyAlignment="1">
      <alignment vertical="center" wrapText="1"/>
    </xf>
    <xf numFmtId="0" fontId="11" fillId="0" borderId="7" xfId="1" applyFont="1" applyBorder="1" applyAlignment="1">
      <alignment horizontal="left" vertical="center" wrapText="1"/>
    </xf>
    <xf numFmtId="0" fontId="1" fillId="0" borderId="7" xfId="1" applyBorder="1" applyAlignment="1">
      <alignment horizontal="left" vertical="center"/>
    </xf>
    <xf numFmtId="0" fontId="8" fillId="0" borderId="2" xfId="1" applyFont="1" applyBorder="1" applyAlignment="1">
      <alignment horizontal="center" vertical="center" wrapText="1"/>
    </xf>
    <xf numFmtId="0" fontId="2" fillId="0" borderId="0" xfId="1" applyFont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8" fillId="0" borderId="2" xfId="1" applyFont="1" applyBorder="1" applyAlignment="1">
      <alignment horizontal="center"/>
    </xf>
    <xf numFmtId="0" fontId="8" fillId="0" borderId="2" xfId="1" applyFont="1" applyBorder="1" applyAlignment="1">
      <alignment horizontal="center" wrapText="1"/>
    </xf>
    <xf numFmtId="0" fontId="2" fillId="0" borderId="0" xfId="1" applyFont="1" applyFill="1" applyAlignment="1">
      <alignment horizontal="left" vertical="center"/>
    </xf>
    <xf numFmtId="0" fontId="4" fillId="0" borderId="0" xfId="1" applyFont="1" applyFill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left" vertical="center" wrapText="1"/>
    </xf>
    <xf numFmtId="0" fontId="1" fillId="0" borderId="3" xfId="1" applyFill="1" applyBorder="1" applyAlignment="1">
      <alignment horizontal="center" vertical="center" wrapText="1"/>
    </xf>
    <xf numFmtId="0" fontId="1" fillId="0" borderId="4" xfId="1" applyFill="1" applyBorder="1" applyAlignment="1">
      <alignment horizontal="center" vertical="center" wrapText="1"/>
    </xf>
    <xf numFmtId="0" fontId="1" fillId="0" borderId="5" xfId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vertical="center" wrapText="1"/>
    </xf>
    <xf numFmtId="0" fontId="1" fillId="0" borderId="4" xfId="1" applyFill="1" applyBorder="1" applyAlignment="1">
      <alignment vertical="center" wrapText="1"/>
    </xf>
    <xf numFmtId="0" fontId="1" fillId="0" borderId="5" xfId="1" applyFill="1" applyBorder="1" applyAlignment="1">
      <alignment vertical="center" wrapText="1"/>
    </xf>
    <xf numFmtId="0" fontId="11" fillId="0" borderId="7" xfId="1" applyFont="1" applyFill="1" applyBorder="1" applyAlignment="1">
      <alignment horizontal="left" vertical="center" wrapText="1"/>
    </xf>
    <xf numFmtId="0" fontId="1" fillId="0" borderId="7" xfId="1" applyFill="1" applyBorder="1" applyAlignment="1">
      <alignment horizontal="left" vertical="center"/>
    </xf>
    <xf numFmtId="0" fontId="1" fillId="0" borderId="3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/>
    </xf>
    <xf numFmtId="0" fontId="8" fillId="0" borderId="2" xfId="1" applyFont="1" applyFill="1" applyBorder="1" applyAlignment="1">
      <alignment horizontal="center" wrapText="1"/>
    </xf>
    <xf numFmtId="0" fontId="1" fillId="0" borderId="6" xfId="1" applyFill="1" applyBorder="1" applyAlignment="1">
      <alignment horizontal="center" vertical="center" wrapText="1"/>
    </xf>
    <xf numFmtId="0" fontId="1" fillId="0" borderId="8" xfId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7"/>
  <sheetViews>
    <sheetView workbookViewId="0">
      <selection activeCell="L17" sqref="L17"/>
    </sheetView>
  </sheetViews>
  <sheetFormatPr defaultColWidth="9" defaultRowHeight="14.25"/>
  <cols>
    <col min="1" max="1" width="3.875" style="1" customWidth="1"/>
    <col min="2" max="2" width="6.625" style="1" customWidth="1"/>
    <col min="3" max="3" width="4.875" style="1" customWidth="1"/>
    <col min="4" max="4" width="3.875" style="1" customWidth="1"/>
    <col min="5" max="5" width="11.75" style="1" customWidth="1"/>
    <col min="6" max="6" width="4.375" style="2" customWidth="1"/>
    <col min="7" max="7" width="8.875" style="1" customWidth="1"/>
    <col min="8" max="8" width="8.375" style="1" customWidth="1"/>
    <col min="9" max="9" width="7.875" style="1" customWidth="1"/>
    <col min="10" max="10" width="8.875" style="1" customWidth="1"/>
    <col min="11" max="11" width="9.875" style="1" customWidth="1"/>
    <col min="12" max="12" width="9.5" style="1" customWidth="1"/>
    <col min="13" max="13" width="11.375" style="1" customWidth="1"/>
    <col min="14" max="14" width="5.375" style="1" customWidth="1"/>
    <col min="15" max="15" width="19.625" style="1" customWidth="1"/>
    <col min="16" max="16384" width="9" style="1"/>
  </cols>
  <sheetData>
    <row r="1" spans="1:15" ht="18" customHeight="1">
      <c r="A1" s="60" t="s">
        <v>0</v>
      </c>
      <c r="B1" s="60"/>
    </row>
    <row r="2" spans="1:15" ht="24" customHeight="1">
      <c r="A2" s="61" t="s">
        <v>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</row>
    <row r="3" spans="1:15" ht="18" customHeight="1">
      <c r="A3" s="3" t="s">
        <v>62</v>
      </c>
      <c r="B3" s="4"/>
      <c r="C3" s="4"/>
      <c r="D3" s="4"/>
      <c r="E3" s="4"/>
      <c r="F3" s="5"/>
      <c r="G3" s="6"/>
      <c r="H3" s="6"/>
      <c r="K3" s="7" t="s">
        <v>3</v>
      </c>
      <c r="M3" s="6"/>
      <c r="N3" s="8"/>
      <c r="O3" s="8"/>
    </row>
    <row r="4" spans="1:15" ht="27.75" customHeight="1">
      <c r="A4" s="51" t="s">
        <v>4</v>
      </c>
      <c r="B4" s="59" t="s">
        <v>5</v>
      </c>
      <c r="C4" s="59" t="s">
        <v>6</v>
      </c>
      <c r="D4" s="59" t="s">
        <v>7</v>
      </c>
      <c r="E4" s="59" t="s">
        <v>8</v>
      </c>
      <c r="F4" s="59" t="s">
        <v>9</v>
      </c>
      <c r="G4" s="59" t="s">
        <v>10</v>
      </c>
      <c r="H4" s="59" t="s">
        <v>11</v>
      </c>
      <c r="I4" s="59" t="s">
        <v>12</v>
      </c>
      <c r="J4" s="59" t="s">
        <v>13</v>
      </c>
      <c r="K4" s="59" t="s">
        <v>14</v>
      </c>
      <c r="L4" s="59" t="s">
        <v>15</v>
      </c>
      <c r="M4" s="59" t="s">
        <v>16</v>
      </c>
      <c r="N4" s="59" t="s">
        <v>17</v>
      </c>
      <c r="O4" s="51" t="s">
        <v>18</v>
      </c>
    </row>
    <row r="5" spans="1:15">
      <c r="A5" s="51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1"/>
    </row>
    <row r="6" spans="1:15" s="9" customFormat="1" ht="16.5" customHeight="1">
      <c r="A6" s="26">
        <v>1</v>
      </c>
      <c r="B6" s="28" t="s">
        <v>117</v>
      </c>
      <c r="C6" s="28" t="s">
        <v>105</v>
      </c>
      <c r="D6" s="28" t="s">
        <v>67</v>
      </c>
      <c r="E6" s="27" t="s">
        <v>24</v>
      </c>
      <c r="F6" s="27" t="s">
        <v>68</v>
      </c>
      <c r="G6" s="28">
        <v>98.3</v>
      </c>
      <c r="H6" s="26">
        <v>18.950000000000003</v>
      </c>
      <c r="I6" s="28">
        <v>79.349999999999994</v>
      </c>
      <c r="J6" s="26">
        <f>ROUND(L6/G6,0)</f>
        <v>6537</v>
      </c>
      <c r="K6" s="26">
        <f>ROUND(L6/I6,0)</f>
        <v>8098</v>
      </c>
      <c r="L6" s="26">
        <v>642587</v>
      </c>
      <c r="M6" s="26"/>
      <c r="N6" s="26" t="s">
        <v>79</v>
      </c>
      <c r="O6" s="26"/>
    </row>
    <row r="7" spans="1:15" s="9" customFormat="1" ht="16.5" customHeight="1">
      <c r="A7" s="26">
        <v>2</v>
      </c>
      <c r="B7" s="28" t="s">
        <v>117</v>
      </c>
      <c r="C7" s="28" t="s">
        <v>22</v>
      </c>
      <c r="D7" s="28" t="s">
        <v>67</v>
      </c>
      <c r="E7" s="27" t="s">
        <v>23</v>
      </c>
      <c r="F7" s="27" t="s">
        <v>68</v>
      </c>
      <c r="G7" s="28">
        <v>76.040000000000006</v>
      </c>
      <c r="H7" s="26">
        <v>14.660000000000004</v>
      </c>
      <c r="I7" s="28">
        <v>61.38</v>
      </c>
      <c r="J7" s="26">
        <f t="shared" ref="J7:J21" si="0">ROUND(L7/G7,0)</f>
        <v>6130</v>
      </c>
      <c r="K7" s="26">
        <f t="shared" ref="K7:K21" si="1">ROUND(L7/I7,0)</f>
        <v>7594</v>
      </c>
      <c r="L7" s="26">
        <v>466125</v>
      </c>
      <c r="M7" s="26"/>
      <c r="N7" s="26" t="s">
        <v>79</v>
      </c>
      <c r="O7" s="26"/>
    </row>
    <row r="8" spans="1:15" s="9" customFormat="1" ht="16.5" customHeight="1">
      <c r="A8" s="26">
        <v>3</v>
      </c>
      <c r="B8" s="28" t="s">
        <v>117</v>
      </c>
      <c r="C8" s="28" t="s">
        <v>70</v>
      </c>
      <c r="D8" s="28" t="s">
        <v>69</v>
      </c>
      <c r="E8" s="27" t="s">
        <v>24</v>
      </c>
      <c r="F8" s="27" t="s">
        <v>68</v>
      </c>
      <c r="G8" s="28">
        <v>98.3</v>
      </c>
      <c r="H8" s="26">
        <v>18.950000000000003</v>
      </c>
      <c r="I8" s="28">
        <v>79.349999999999994</v>
      </c>
      <c r="J8" s="26">
        <f t="shared" si="0"/>
        <v>8025</v>
      </c>
      <c r="K8" s="26">
        <f t="shared" si="1"/>
        <v>9941</v>
      </c>
      <c r="L8" s="26">
        <v>788831</v>
      </c>
      <c r="M8" s="26"/>
      <c r="N8" s="26" t="s">
        <v>79</v>
      </c>
      <c r="O8" s="26"/>
    </row>
    <row r="9" spans="1:15" s="9" customFormat="1" ht="16.5" customHeight="1">
      <c r="A9" s="26">
        <v>4</v>
      </c>
      <c r="B9" s="28" t="s">
        <v>117</v>
      </c>
      <c r="C9" s="28" t="s">
        <v>27</v>
      </c>
      <c r="D9" s="28" t="s">
        <v>69</v>
      </c>
      <c r="E9" s="27" t="s">
        <v>23</v>
      </c>
      <c r="F9" s="27" t="s">
        <v>68</v>
      </c>
      <c r="G9" s="28">
        <v>76.040000000000006</v>
      </c>
      <c r="H9" s="26">
        <v>14.660000000000004</v>
      </c>
      <c r="I9" s="28">
        <v>61.38</v>
      </c>
      <c r="J9" s="26">
        <f t="shared" si="0"/>
        <v>7985</v>
      </c>
      <c r="K9" s="26">
        <f t="shared" si="1"/>
        <v>9892</v>
      </c>
      <c r="L9" s="26">
        <v>607161</v>
      </c>
      <c r="M9" s="26"/>
      <c r="N9" s="26" t="s">
        <v>79</v>
      </c>
      <c r="O9" s="26"/>
    </row>
    <row r="10" spans="1:15" s="9" customFormat="1" ht="16.5" customHeight="1">
      <c r="A10" s="26">
        <v>5</v>
      </c>
      <c r="B10" s="28" t="s">
        <v>117</v>
      </c>
      <c r="C10" s="28" t="s">
        <v>31</v>
      </c>
      <c r="D10" s="28" t="s">
        <v>104</v>
      </c>
      <c r="E10" s="27" t="s">
        <v>23</v>
      </c>
      <c r="F10" s="27" t="s">
        <v>68</v>
      </c>
      <c r="G10" s="28">
        <v>76.040000000000006</v>
      </c>
      <c r="H10" s="26">
        <v>14.660000000000004</v>
      </c>
      <c r="I10" s="28">
        <v>61.38</v>
      </c>
      <c r="J10" s="26">
        <f t="shared" si="0"/>
        <v>6470</v>
      </c>
      <c r="K10" s="26">
        <f t="shared" si="1"/>
        <v>8015</v>
      </c>
      <c r="L10" s="26">
        <v>491979</v>
      </c>
      <c r="M10" s="26"/>
      <c r="N10" s="26" t="s">
        <v>79</v>
      </c>
      <c r="O10" s="26"/>
    </row>
    <row r="11" spans="1:15" s="9" customFormat="1" ht="16.5" customHeight="1">
      <c r="A11" s="26">
        <v>6</v>
      </c>
      <c r="B11" s="28" t="s">
        <v>117</v>
      </c>
      <c r="C11" s="28" t="s">
        <v>33</v>
      </c>
      <c r="D11" s="28" t="s">
        <v>72</v>
      </c>
      <c r="E11" s="27" t="s">
        <v>23</v>
      </c>
      <c r="F11" s="27" t="s">
        <v>68</v>
      </c>
      <c r="G11" s="28">
        <v>76.040000000000006</v>
      </c>
      <c r="H11" s="26">
        <v>14.660000000000004</v>
      </c>
      <c r="I11" s="28">
        <v>61.38</v>
      </c>
      <c r="J11" s="26">
        <f t="shared" si="0"/>
        <v>6517</v>
      </c>
      <c r="K11" s="26">
        <f t="shared" si="1"/>
        <v>8074</v>
      </c>
      <c r="L11" s="26">
        <v>495553</v>
      </c>
      <c r="M11" s="26"/>
      <c r="N11" s="26" t="s">
        <v>79</v>
      </c>
      <c r="O11" s="26"/>
    </row>
    <row r="12" spans="1:15" s="9" customFormat="1" ht="16.5" customHeight="1">
      <c r="A12" s="26">
        <v>7</v>
      </c>
      <c r="B12" s="28" t="s">
        <v>117</v>
      </c>
      <c r="C12" s="28" t="s">
        <v>34</v>
      </c>
      <c r="D12" s="28" t="s">
        <v>99</v>
      </c>
      <c r="E12" s="27" t="s">
        <v>23</v>
      </c>
      <c r="F12" s="27" t="s">
        <v>68</v>
      </c>
      <c r="G12" s="28">
        <v>76.040000000000006</v>
      </c>
      <c r="H12" s="26">
        <v>14.660000000000004</v>
      </c>
      <c r="I12" s="28">
        <v>61.38</v>
      </c>
      <c r="J12" s="26">
        <f t="shared" si="0"/>
        <v>6631</v>
      </c>
      <c r="K12" s="26">
        <f t="shared" si="1"/>
        <v>8215</v>
      </c>
      <c r="L12" s="26">
        <v>504221</v>
      </c>
      <c r="M12" s="26"/>
      <c r="N12" s="26" t="s">
        <v>79</v>
      </c>
      <c r="O12" s="26"/>
    </row>
    <row r="13" spans="1:15" s="9" customFormat="1" ht="16.5" customHeight="1">
      <c r="A13" s="26">
        <v>8</v>
      </c>
      <c r="B13" s="28" t="s">
        <v>117</v>
      </c>
      <c r="C13" s="28" t="s">
        <v>35</v>
      </c>
      <c r="D13" s="28" t="s">
        <v>98</v>
      </c>
      <c r="E13" s="27" t="s">
        <v>23</v>
      </c>
      <c r="F13" s="27" t="s">
        <v>68</v>
      </c>
      <c r="G13" s="28">
        <v>76.040000000000006</v>
      </c>
      <c r="H13" s="26">
        <v>14.660000000000004</v>
      </c>
      <c r="I13" s="28">
        <v>61.38</v>
      </c>
      <c r="J13" s="26">
        <f t="shared" si="0"/>
        <v>6666</v>
      </c>
      <c r="K13" s="26">
        <f t="shared" si="1"/>
        <v>8258</v>
      </c>
      <c r="L13" s="26">
        <v>506883</v>
      </c>
      <c r="M13" s="26"/>
      <c r="N13" s="26" t="s">
        <v>79</v>
      </c>
      <c r="O13" s="26"/>
    </row>
    <row r="14" spans="1:15" s="9" customFormat="1" ht="16.5" customHeight="1">
      <c r="A14" s="26">
        <v>9</v>
      </c>
      <c r="B14" s="28" t="s">
        <v>117</v>
      </c>
      <c r="C14" s="28" t="s">
        <v>41</v>
      </c>
      <c r="D14" s="28" t="s">
        <v>86</v>
      </c>
      <c r="E14" s="27" t="s">
        <v>23</v>
      </c>
      <c r="F14" s="27" t="s">
        <v>68</v>
      </c>
      <c r="G14" s="28">
        <v>76.040000000000006</v>
      </c>
      <c r="H14" s="26">
        <v>14.660000000000004</v>
      </c>
      <c r="I14" s="28">
        <v>61.38</v>
      </c>
      <c r="J14" s="26">
        <f t="shared" si="0"/>
        <v>6765</v>
      </c>
      <c r="K14" s="26">
        <f t="shared" si="1"/>
        <v>8381</v>
      </c>
      <c r="L14" s="26">
        <v>514411</v>
      </c>
      <c r="M14" s="26"/>
      <c r="N14" s="26" t="s">
        <v>79</v>
      </c>
      <c r="O14" s="26"/>
    </row>
    <row r="15" spans="1:15" s="9" customFormat="1" ht="16.5" customHeight="1">
      <c r="A15" s="26">
        <v>10</v>
      </c>
      <c r="B15" s="28" t="s">
        <v>117</v>
      </c>
      <c r="C15" s="28" t="s">
        <v>44</v>
      </c>
      <c r="D15" s="28" t="s">
        <v>84</v>
      </c>
      <c r="E15" s="27" t="s">
        <v>23</v>
      </c>
      <c r="F15" s="27" t="s">
        <v>68</v>
      </c>
      <c r="G15" s="28">
        <v>76.040000000000006</v>
      </c>
      <c r="H15" s="26">
        <v>14.660000000000004</v>
      </c>
      <c r="I15" s="28">
        <v>61.38</v>
      </c>
      <c r="J15" s="26">
        <f t="shared" si="0"/>
        <v>6622</v>
      </c>
      <c r="K15" s="26">
        <f t="shared" si="1"/>
        <v>8204</v>
      </c>
      <c r="L15" s="26">
        <v>503537</v>
      </c>
      <c r="M15" s="26"/>
      <c r="N15" s="26" t="s">
        <v>79</v>
      </c>
      <c r="O15" s="26"/>
    </row>
    <row r="16" spans="1:15" s="9" customFormat="1" ht="16.5" customHeight="1">
      <c r="A16" s="26">
        <v>11</v>
      </c>
      <c r="B16" s="28" t="s">
        <v>117</v>
      </c>
      <c r="C16" s="28" t="s">
        <v>45</v>
      </c>
      <c r="D16" s="28" t="s">
        <v>83</v>
      </c>
      <c r="E16" s="27" t="s">
        <v>23</v>
      </c>
      <c r="F16" s="27" t="s">
        <v>68</v>
      </c>
      <c r="G16" s="28">
        <v>76.040000000000006</v>
      </c>
      <c r="H16" s="26">
        <v>14.660000000000004</v>
      </c>
      <c r="I16" s="28">
        <v>61.38</v>
      </c>
      <c r="J16" s="26">
        <f t="shared" si="0"/>
        <v>6801</v>
      </c>
      <c r="K16" s="26">
        <f t="shared" si="1"/>
        <v>8425</v>
      </c>
      <c r="L16" s="26">
        <v>517148</v>
      </c>
      <c r="M16" s="26"/>
      <c r="N16" s="26" t="s">
        <v>79</v>
      </c>
      <c r="O16" s="26"/>
    </row>
    <row r="17" spans="1:15" s="9" customFormat="1" ht="16.5" customHeight="1">
      <c r="A17" s="26">
        <v>12</v>
      </c>
      <c r="B17" s="28" t="s">
        <v>117</v>
      </c>
      <c r="C17" s="28" t="s">
        <v>46</v>
      </c>
      <c r="D17" s="28" t="s">
        <v>82</v>
      </c>
      <c r="E17" s="27" t="s">
        <v>23</v>
      </c>
      <c r="F17" s="27" t="s">
        <v>68</v>
      </c>
      <c r="G17" s="28">
        <v>76.040000000000006</v>
      </c>
      <c r="H17" s="26">
        <v>14.660000000000004</v>
      </c>
      <c r="I17" s="28">
        <v>61.38</v>
      </c>
      <c r="J17" s="26">
        <f t="shared" si="0"/>
        <v>6747</v>
      </c>
      <c r="K17" s="26">
        <f t="shared" si="1"/>
        <v>8358</v>
      </c>
      <c r="L17" s="26">
        <v>513042</v>
      </c>
      <c r="M17" s="26"/>
      <c r="N17" s="26" t="s">
        <v>79</v>
      </c>
      <c r="O17" s="26"/>
    </row>
    <row r="18" spans="1:15" s="9" customFormat="1" ht="16.5" customHeight="1">
      <c r="A18" s="26">
        <v>13</v>
      </c>
      <c r="B18" s="28" t="s">
        <v>117</v>
      </c>
      <c r="C18" s="28" t="s">
        <v>48</v>
      </c>
      <c r="D18" s="28" t="s">
        <v>80</v>
      </c>
      <c r="E18" s="27" t="s">
        <v>23</v>
      </c>
      <c r="F18" s="27" t="s">
        <v>68</v>
      </c>
      <c r="G18" s="28">
        <v>76.040000000000006</v>
      </c>
      <c r="H18" s="26">
        <v>14.660000000000004</v>
      </c>
      <c r="I18" s="28">
        <v>61.38</v>
      </c>
      <c r="J18" s="26">
        <f t="shared" si="0"/>
        <v>6818</v>
      </c>
      <c r="K18" s="26">
        <f t="shared" si="1"/>
        <v>8446</v>
      </c>
      <c r="L18" s="26">
        <v>518441</v>
      </c>
      <c r="M18" s="26"/>
      <c r="N18" s="26" t="s">
        <v>79</v>
      </c>
      <c r="O18" s="26"/>
    </row>
    <row r="19" spans="1:15" s="9" customFormat="1" ht="16.5" customHeight="1">
      <c r="A19" s="26">
        <v>14</v>
      </c>
      <c r="B19" s="28" t="s">
        <v>117</v>
      </c>
      <c r="C19" s="28" t="s">
        <v>51</v>
      </c>
      <c r="D19" s="28" t="s">
        <v>74</v>
      </c>
      <c r="E19" s="27" t="s">
        <v>23</v>
      </c>
      <c r="F19" s="27" t="s">
        <v>68</v>
      </c>
      <c r="G19" s="28">
        <v>76.040000000000006</v>
      </c>
      <c r="H19" s="26">
        <v>14.660000000000004</v>
      </c>
      <c r="I19" s="28">
        <v>61.38</v>
      </c>
      <c r="J19" s="26">
        <f t="shared" si="0"/>
        <v>6640</v>
      </c>
      <c r="K19" s="26">
        <f t="shared" si="1"/>
        <v>8226</v>
      </c>
      <c r="L19" s="26">
        <v>504906</v>
      </c>
      <c r="M19" s="26"/>
      <c r="N19" s="26" t="s">
        <v>79</v>
      </c>
      <c r="O19" s="26"/>
    </row>
    <row r="20" spans="1:15" s="9" customFormat="1" ht="16.5" customHeight="1">
      <c r="A20" s="26">
        <v>15</v>
      </c>
      <c r="B20" s="28" t="s">
        <v>117</v>
      </c>
      <c r="C20" s="28" t="s">
        <v>54</v>
      </c>
      <c r="D20" s="28" t="s">
        <v>75</v>
      </c>
      <c r="E20" s="27" t="s">
        <v>24</v>
      </c>
      <c r="F20" s="27" t="s">
        <v>68</v>
      </c>
      <c r="G20" s="28">
        <v>99.51</v>
      </c>
      <c r="H20" s="26">
        <v>19.180000000000007</v>
      </c>
      <c r="I20" s="28">
        <v>80.33</v>
      </c>
      <c r="J20" s="26">
        <f t="shared" si="0"/>
        <v>6354</v>
      </c>
      <c r="K20" s="26">
        <f t="shared" si="1"/>
        <v>7871</v>
      </c>
      <c r="L20" s="26">
        <v>632287</v>
      </c>
      <c r="M20" s="26"/>
      <c r="N20" s="26" t="s">
        <v>79</v>
      </c>
      <c r="O20" s="26"/>
    </row>
    <row r="21" spans="1:15" s="9" customFormat="1" ht="16.5" customHeight="1">
      <c r="A21" s="26">
        <v>16</v>
      </c>
      <c r="B21" s="28" t="s">
        <v>117</v>
      </c>
      <c r="C21" s="28" t="s">
        <v>55</v>
      </c>
      <c r="D21" s="28" t="s">
        <v>75</v>
      </c>
      <c r="E21" s="27" t="s">
        <v>23</v>
      </c>
      <c r="F21" s="27" t="s">
        <v>68</v>
      </c>
      <c r="G21" s="28">
        <v>76.040000000000006</v>
      </c>
      <c r="H21" s="26">
        <v>14.660000000000004</v>
      </c>
      <c r="I21" s="28">
        <v>61.38</v>
      </c>
      <c r="J21" s="26">
        <f t="shared" si="0"/>
        <v>6398</v>
      </c>
      <c r="K21" s="26">
        <f t="shared" si="1"/>
        <v>7926</v>
      </c>
      <c r="L21" s="26">
        <v>486504</v>
      </c>
      <c r="M21" s="26"/>
      <c r="N21" s="26" t="s">
        <v>79</v>
      </c>
      <c r="O21" s="26"/>
    </row>
    <row r="22" spans="1:15" s="2" customFormat="1" ht="24.95" customHeight="1">
      <c r="A22" s="52" t="s">
        <v>56</v>
      </c>
      <c r="B22" s="52"/>
      <c r="C22" s="52"/>
      <c r="D22" s="52"/>
      <c r="E22" s="52"/>
      <c r="F22" s="53"/>
      <c r="G22" s="10">
        <f>SUM(G6:G21)</f>
        <v>1284.6299999999999</v>
      </c>
      <c r="H22" s="10">
        <f>SUM(H6:H21)</f>
        <v>247.66</v>
      </c>
      <c r="I22" s="10">
        <f>SUM(I6:I21)</f>
        <v>1036.97</v>
      </c>
      <c r="J22" s="13">
        <f t="shared" ref="J22" si="2">ROUND(L22/G22,0)</f>
        <v>6767</v>
      </c>
      <c r="K22" s="13">
        <f t="shared" ref="K22" si="3">ROUND(L22/I22,0)</f>
        <v>8384</v>
      </c>
      <c r="L22" s="13">
        <f>SUM(L6:L21)</f>
        <v>8693616</v>
      </c>
      <c r="M22" s="10"/>
      <c r="N22" s="12"/>
      <c r="O22" s="14"/>
    </row>
    <row r="23" spans="1:15" s="2" customFormat="1" ht="32.1" customHeight="1">
      <c r="A23" s="54" t="s">
        <v>131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6"/>
    </row>
    <row r="24" spans="1:15" s="2" customFormat="1" ht="54" customHeight="1">
      <c r="A24" s="57" t="s">
        <v>57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</row>
    <row r="25" spans="1:15" s="2" customFormat="1" ht="13.5" customHeight="1">
      <c r="A25" s="50" t="s">
        <v>58</v>
      </c>
      <c r="B25" s="50"/>
      <c r="C25" s="50"/>
      <c r="D25" s="50"/>
      <c r="E25" s="50"/>
      <c r="F25" s="15"/>
      <c r="G25" s="43"/>
      <c r="H25" s="43"/>
      <c r="I25" s="43"/>
      <c r="J25" s="43"/>
      <c r="K25" s="50" t="s">
        <v>59</v>
      </c>
      <c r="L25" s="50"/>
      <c r="M25" s="43"/>
      <c r="N25" s="17"/>
      <c r="O25" s="17"/>
    </row>
    <row r="26" spans="1:15" s="2" customFormat="1" ht="13.5" customHeight="1">
      <c r="A26" s="50" t="s">
        <v>134</v>
      </c>
      <c r="B26" s="50"/>
      <c r="C26" s="50"/>
      <c r="D26" s="50"/>
      <c r="E26" s="50"/>
      <c r="F26" s="15"/>
      <c r="G26" s="17"/>
      <c r="H26" s="17"/>
      <c r="I26" s="17"/>
      <c r="J26" s="17"/>
      <c r="K26" s="50" t="s">
        <v>60</v>
      </c>
      <c r="L26" s="50"/>
      <c r="M26" s="43"/>
      <c r="N26" s="17"/>
      <c r="O26" s="17"/>
    </row>
    <row r="27" spans="1:15" s="2" customFormat="1" ht="13.5" customHeight="1">
      <c r="A27" s="50" t="s">
        <v>61</v>
      </c>
      <c r="B27" s="50"/>
      <c r="C27" s="50"/>
      <c r="D27" s="50"/>
      <c r="E27" s="50"/>
    </row>
  </sheetData>
  <autoFilter ref="A5:O27"/>
  <mergeCells count="25">
    <mergeCell ref="A1:B1"/>
    <mergeCell ref="A2:O2"/>
    <mergeCell ref="A4:A5"/>
    <mergeCell ref="B4:B5"/>
    <mergeCell ref="C4:C5"/>
    <mergeCell ref="D4:D5"/>
    <mergeCell ref="E4:E5"/>
    <mergeCell ref="F4:F5"/>
    <mergeCell ref="G4:G5"/>
    <mergeCell ref="H4:H5"/>
    <mergeCell ref="A26:E26"/>
    <mergeCell ref="K26:L26"/>
    <mergeCell ref="A27:E27"/>
    <mergeCell ref="O4:O5"/>
    <mergeCell ref="A22:F22"/>
    <mergeCell ref="A23:O23"/>
    <mergeCell ref="A24:O24"/>
    <mergeCell ref="A25:E25"/>
    <mergeCell ref="K25:L25"/>
    <mergeCell ref="I4:I5"/>
    <mergeCell ref="J4:J5"/>
    <mergeCell ref="K4:K5"/>
    <mergeCell ref="L4:L5"/>
    <mergeCell ref="M4:M5"/>
    <mergeCell ref="N4:N5"/>
  </mergeCells>
  <phoneticPr fontId="3" type="noConversion"/>
  <pageMargins left="0.47244094488188981" right="0.31496062992125984" top="0.54" bottom="0.48" header="0.19685039370078741" footer="0.19685039370078741"/>
  <pageSetup paperSize="9" firstPageNumber="429496319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4"/>
  <sheetViews>
    <sheetView tabSelected="1" workbookViewId="0">
      <selection activeCell="J8" sqref="J8"/>
    </sheetView>
  </sheetViews>
  <sheetFormatPr defaultColWidth="9" defaultRowHeight="14.25"/>
  <cols>
    <col min="1" max="1" width="3.875" style="1" customWidth="1"/>
    <col min="2" max="2" width="6.625" style="1" customWidth="1"/>
    <col min="3" max="3" width="4.875" style="1" customWidth="1"/>
    <col min="4" max="4" width="3.875" style="1" customWidth="1"/>
    <col min="5" max="5" width="11.75" style="1" customWidth="1"/>
    <col min="6" max="6" width="4.375" style="2" customWidth="1"/>
    <col min="7" max="7" width="8.375" style="1" customWidth="1"/>
    <col min="8" max="8" width="8.875" style="1" customWidth="1"/>
    <col min="9" max="9" width="7.875" style="1" customWidth="1"/>
    <col min="10" max="10" width="8.875" style="1" customWidth="1"/>
    <col min="11" max="11" width="9.875" style="1" customWidth="1"/>
    <col min="12" max="12" width="9.5" style="1" customWidth="1"/>
    <col min="13" max="13" width="11.375" style="1" customWidth="1"/>
    <col min="14" max="14" width="5.375" style="1" customWidth="1"/>
    <col min="15" max="15" width="22" style="1" customWidth="1"/>
    <col min="16" max="16384" width="9" style="1"/>
  </cols>
  <sheetData>
    <row r="1" spans="1:15" ht="18" customHeight="1">
      <c r="A1" s="60" t="s">
        <v>0</v>
      </c>
      <c r="B1" s="60"/>
    </row>
    <row r="2" spans="1:15" ht="30" customHeight="1">
      <c r="A2" s="61" t="s">
        <v>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</row>
    <row r="3" spans="1:15" ht="21.75" customHeight="1">
      <c r="A3" s="3" t="s">
        <v>114</v>
      </c>
      <c r="B3" s="4"/>
      <c r="C3" s="4"/>
      <c r="D3" s="4"/>
      <c r="E3" s="4"/>
      <c r="F3" s="5"/>
      <c r="G3" s="6"/>
      <c r="H3" s="6"/>
      <c r="K3" s="7" t="s">
        <v>3</v>
      </c>
      <c r="M3" s="6"/>
      <c r="N3" s="8"/>
      <c r="O3" s="8"/>
    </row>
    <row r="4" spans="1:15" ht="30" customHeight="1">
      <c r="A4" s="62" t="s">
        <v>4</v>
      </c>
      <c r="B4" s="63" t="s">
        <v>5</v>
      </c>
      <c r="C4" s="63" t="s">
        <v>6</v>
      </c>
      <c r="D4" s="63" t="s">
        <v>7</v>
      </c>
      <c r="E4" s="63" t="s">
        <v>8</v>
      </c>
      <c r="F4" s="63" t="s">
        <v>9</v>
      </c>
      <c r="G4" s="63" t="s">
        <v>10</v>
      </c>
      <c r="H4" s="63" t="s">
        <v>11</v>
      </c>
      <c r="I4" s="63" t="s">
        <v>12</v>
      </c>
      <c r="J4" s="63" t="s">
        <v>13</v>
      </c>
      <c r="K4" s="63" t="s">
        <v>14</v>
      </c>
      <c r="L4" s="63" t="s">
        <v>15</v>
      </c>
      <c r="M4" s="63" t="s">
        <v>16</v>
      </c>
      <c r="N4" s="63" t="s">
        <v>17</v>
      </c>
      <c r="O4" s="62" t="s">
        <v>18</v>
      </c>
    </row>
    <row r="5" spans="1:15">
      <c r="A5" s="62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2"/>
    </row>
    <row r="6" spans="1:15" ht="24" customHeight="1">
      <c r="A6" s="26">
        <v>1</v>
      </c>
      <c r="B6" s="28" t="s">
        <v>115</v>
      </c>
      <c r="C6" s="28" t="s">
        <v>70</v>
      </c>
      <c r="D6" s="28" t="s">
        <v>69</v>
      </c>
      <c r="E6" s="27" t="s">
        <v>121</v>
      </c>
      <c r="F6" s="27" t="s">
        <v>120</v>
      </c>
      <c r="G6" s="28">
        <v>99.31</v>
      </c>
      <c r="H6" s="26">
        <v>16.89</v>
      </c>
      <c r="I6" s="28">
        <v>82.42</v>
      </c>
      <c r="J6" s="26">
        <f t="shared" ref="J6:J8" si="0">ROUND(L6/G6,0)</f>
        <v>8441</v>
      </c>
      <c r="K6" s="26">
        <f t="shared" ref="K6:K8" si="1">ROUND(L6/I6,0)</f>
        <v>10171</v>
      </c>
      <c r="L6" s="26">
        <v>838300</v>
      </c>
      <c r="M6" s="26"/>
      <c r="N6" s="26" t="s">
        <v>21</v>
      </c>
      <c r="O6" s="41" t="s">
        <v>122</v>
      </c>
    </row>
    <row r="7" spans="1:15" s="18" customFormat="1" ht="24" customHeight="1">
      <c r="A7" s="44">
        <v>2</v>
      </c>
      <c r="B7" s="45" t="s">
        <v>115</v>
      </c>
      <c r="C7" s="45" t="s">
        <v>123</v>
      </c>
      <c r="D7" s="45" t="s">
        <v>84</v>
      </c>
      <c r="E7" s="46" t="s">
        <v>124</v>
      </c>
      <c r="F7" s="46" t="s">
        <v>125</v>
      </c>
      <c r="G7" s="45">
        <v>105.94</v>
      </c>
      <c r="H7" s="44">
        <v>18.019999999999996</v>
      </c>
      <c r="I7" s="45">
        <v>87.92</v>
      </c>
      <c r="J7" s="45">
        <v>7386</v>
      </c>
      <c r="K7" s="44">
        <v>8900</v>
      </c>
      <c r="L7" s="44">
        <v>804575</v>
      </c>
      <c r="M7" s="44"/>
      <c r="N7" s="44" t="s">
        <v>126</v>
      </c>
      <c r="O7" s="41" t="s">
        <v>122</v>
      </c>
    </row>
    <row r="8" spans="1:15" s="47" customFormat="1" ht="24" customHeight="1">
      <c r="A8" s="26">
        <v>3</v>
      </c>
      <c r="B8" s="28" t="s">
        <v>115</v>
      </c>
      <c r="C8" s="28" t="s">
        <v>54</v>
      </c>
      <c r="D8" s="28" t="s">
        <v>75</v>
      </c>
      <c r="E8" s="27" t="s">
        <v>124</v>
      </c>
      <c r="F8" s="27" t="s">
        <v>125</v>
      </c>
      <c r="G8" s="28">
        <v>98.95</v>
      </c>
      <c r="H8" s="26">
        <v>16.829999999999998</v>
      </c>
      <c r="I8" s="28">
        <v>82.12</v>
      </c>
      <c r="J8" s="26">
        <f t="shared" si="0"/>
        <v>6878</v>
      </c>
      <c r="K8" s="26">
        <f t="shared" si="1"/>
        <v>8288</v>
      </c>
      <c r="L8" s="26">
        <v>680627</v>
      </c>
      <c r="M8" s="26"/>
      <c r="N8" s="26" t="s">
        <v>129</v>
      </c>
      <c r="O8" s="41" t="s">
        <v>135</v>
      </c>
    </row>
    <row r="9" spans="1:15" s="2" customFormat="1" ht="24.95" customHeight="1">
      <c r="A9" s="52" t="s">
        <v>56</v>
      </c>
      <c r="B9" s="52"/>
      <c r="C9" s="52"/>
      <c r="D9" s="52"/>
      <c r="E9" s="52"/>
      <c r="F9" s="53"/>
      <c r="G9" s="10">
        <f>SUM(G6:G8)</f>
        <v>304.2</v>
      </c>
      <c r="H9" s="10">
        <f>SUM(H6:H8)</f>
        <v>51.739999999999995</v>
      </c>
      <c r="I9" s="10">
        <f>SUM(I6:I8)</f>
        <v>252.46</v>
      </c>
      <c r="J9" s="13">
        <f t="shared" ref="J9" si="2">ROUND(L9/G9,0)</f>
        <v>7638</v>
      </c>
      <c r="K9" s="13">
        <f t="shared" ref="K9" si="3">ROUND(L9/I9,0)</f>
        <v>9203</v>
      </c>
      <c r="L9" s="13">
        <f>SUM(L6:L8)</f>
        <v>2323502</v>
      </c>
      <c r="M9" s="10"/>
      <c r="N9" s="12"/>
      <c r="O9" s="14"/>
    </row>
    <row r="10" spans="1:15" s="2" customFormat="1" ht="32.1" customHeight="1">
      <c r="A10" s="54" t="s">
        <v>145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6"/>
    </row>
    <row r="11" spans="1:15" s="2" customFormat="1" ht="54" customHeight="1">
      <c r="A11" s="57" t="s">
        <v>116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</row>
    <row r="12" spans="1:15" s="2" customFormat="1" ht="22.5" customHeight="1">
      <c r="A12" s="50" t="s">
        <v>58</v>
      </c>
      <c r="B12" s="50"/>
      <c r="C12" s="50"/>
      <c r="D12" s="50"/>
      <c r="E12" s="50"/>
      <c r="F12" s="15"/>
      <c r="G12" s="16"/>
      <c r="H12" s="16"/>
      <c r="I12" s="16"/>
      <c r="J12" s="16"/>
      <c r="K12" s="50" t="s">
        <v>59</v>
      </c>
      <c r="L12" s="50"/>
      <c r="M12" s="16"/>
      <c r="N12" s="17"/>
      <c r="O12" s="17"/>
    </row>
    <row r="13" spans="1:15" s="2" customFormat="1" ht="22.5" customHeight="1">
      <c r="A13" s="50" t="s">
        <v>134</v>
      </c>
      <c r="B13" s="50"/>
      <c r="C13" s="50"/>
      <c r="D13" s="50"/>
      <c r="E13" s="50"/>
      <c r="F13" s="15"/>
      <c r="G13" s="17"/>
      <c r="H13" s="17"/>
      <c r="I13" s="17"/>
      <c r="J13" s="17"/>
      <c r="K13" s="50" t="s">
        <v>60</v>
      </c>
      <c r="L13" s="50"/>
      <c r="M13" s="16"/>
      <c r="N13" s="17"/>
      <c r="O13" s="17"/>
    </row>
    <row r="14" spans="1:15" s="2" customFormat="1" ht="22.5" customHeight="1">
      <c r="A14" s="50" t="s">
        <v>61</v>
      </c>
      <c r="B14" s="50"/>
      <c r="C14" s="50"/>
      <c r="D14" s="50"/>
      <c r="E14" s="50"/>
    </row>
  </sheetData>
  <autoFilter ref="A5:O14"/>
  <mergeCells count="25">
    <mergeCell ref="A13:E13"/>
    <mergeCell ref="K13:L13"/>
    <mergeCell ref="A14:E14"/>
    <mergeCell ref="O4:O5"/>
    <mergeCell ref="A9:F9"/>
    <mergeCell ref="A10:O10"/>
    <mergeCell ref="A11:O11"/>
    <mergeCell ref="A12:E12"/>
    <mergeCell ref="K12:L12"/>
    <mergeCell ref="I4:I5"/>
    <mergeCell ref="J4:J5"/>
    <mergeCell ref="K4:K5"/>
    <mergeCell ref="L4:L5"/>
    <mergeCell ref="M4:M5"/>
    <mergeCell ref="N4:N5"/>
    <mergeCell ref="A1:B1"/>
    <mergeCell ref="A2:O2"/>
    <mergeCell ref="A4:A5"/>
    <mergeCell ref="B4:B5"/>
    <mergeCell ref="C4:C5"/>
    <mergeCell ref="D4:D5"/>
    <mergeCell ref="E4:E5"/>
    <mergeCell ref="F4:F5"/>
    <mergeCell ref="G4:G5"/>
    <mergeCell ref="H4:H5"/>
  </mergeCells>
  <phoneticPr fontId="3" type="noConversion"/>
  <pageMargins left="0.47244094488188981" right="0.31496062992125984" top="0.47244094488188981" bottom="0.47244094488188981" header="0.19685039370078741" footer="0.19685039370078741"/>
  <pageSetup paperSize="9" firstPageNumber="4294963191" orientation="landscape" copies="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2"/>
  <sheetViews>
    <sheetView workbookViewId="0">
      <selection activeCell="A9" sqref="A9:O9"/>
    </sheetView>
  </sheetViews>
  <sheetFormatPr defaultColWidth="9" defaultRowHeight="14.25"/>
  <cols>
    <col min="1" max="1" width="3.875" style="18" customWidth="1"/>
    <col min="2" max="2" width="6.625" style="18" customWidth="1"/>
    <col min="3" max="3" width="4.875" style="18" customWidth="1"/>
    <col min="4" max="4" width="3.875" style="18" customWidth="1"/>
    <col min="5" max="5" width="11.75" style="18" customWidth="1"/>
    <col min="6" max="6" width="4.375" style="19" customWidth="1"/>
    <col min="7" max="7" width="8.125" style="18" customWidth="1"/>
    <col min="8" max="8" width="8.375" style="18" customWidth="1"/>
    <col min="9" max="9" width="7.875" style="18" customWidth="1"/>
    <col min="10" max="10" width="8.875" style="18" customWidth="1"/>
    <col min="11" max="11" width="9.875" style="18" customWidth="1"/>
    <col min="12" max="12" width="9.5" style="18" customWidth="1"/>
    <col min="13" max="13" width="11.375" style="18" customWidth="1"/>
    <col min="14" max="14" width="5.375" style="18" customWidth="1"/>
    <col min="15" max="15" width="16.625" style="18" customWidth="1"/>
    <col min="16" max="16384" width="9" style="1"/>
  </cols>
  <sheetData>
    <row r="1" spans="1:15" ht="18" customHeight="1">
      <c r="A1" s="64" t="s">
        <v>0</v>
      </c>
      <c r="B1" s="64"/>
    </row>
    <row r="2" spans="1:15" ht="30" customHeight="1">
      <c r="A2" s="65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15" ht="21.75" customHeight="1">
      <c r="A3" s="20" t="s">
        <v>62</v>
      </c>
      <c r="B3" s="21"/>
      <c r="C3" s="21"/>
      <c r="D3" s="21"/>
      <c r="E3" s="21"/>
      <c r="F3" s="22"/>
      <c r="G3" s="23"/>
      <c r="H3" s="23"/>
      <c r="K3" s="24" t="s">
        <v>63</v>
      </c>
      <c r="M3" s="23"/>
      <c r="N3" s="25"/>
      <c r="O3" s="25"/>
    </row>
    <row r="4" spans="1:15" ht="30" customHeight="1">
      <c r="A4" s="66" t="s">
        <v>4</v>
      </c>
      <c r="B4" s="67" t="s">
        <v>5</v>
      </c>
      <c r="C4" s="67" t="s">
        <v>6</v>
      </c>
      <c r="D4" s="67" t="s">
        <v>7</v>
      </c>
      <c r="E4" s="67" t="s">
        <v>8</v>
      </c>
      <c r="F4" s="67" t="s">
        <v>9</v>
      </c>
      <c r="G4" s="67" t="s">
        <v>64</v>
      </c>
      <c r="H4" s="67" t="s">
        <v>11</v>
      </c>
      <c r="I4" s="67" t="s">
        <v>12</v>
      </c>
      <c r="J4" s="67" t="s">
        <v>65</v>
      </c>
      <c r="K4" s="67" t="s">
        <v>14</v>
      </c>
      <c r="L4" s="67" t="s">
        <v>15</v>
      </c>
      <c r="M4" s="67" t="s">
        <v>16</v>
      </c>
      <c r="N4" s="67" t="s">
        <v>17</v>
      </c>
      <c r="O4" s="66" t="s">
        <v>18</v>
      </c>
    </row>
    <row r="5" spans="1:15" ht="13.5" customHeight="1">
      <c r="A5" s="66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6"/>
    </row>
    <row r="6" spans="1:15" s="9" customFormat="1" ht="18" customHeight="1">
      <c r="A6" s="26">
        <v>1</v>
      </c>
      <c r="B6" s="27" t="s">
        <v>66</v>
      </c>
      <c r="C6" s="28" t="s">
        <v>70</v>
      </c>
      <c r="D6" s="28" t="s">
        <v>69</v>
      </c>
      <c r="E6" s="28" t="s">
        <v>20</v>
      </c>
      <c r="F6" s="27" t="s">
        <v>68</v>
      </c>
      <c r="G6" s="28">
        <v>115.86</v>
      </c>
      <c r="H6" s="28">
        <v>20.78</v>
      </c>
      <c r="I6" s="28">
        <v>95.08</v>
      </c>
      <c r="J6" s="26">
        <f t="shared" ref="J6" si="0">ROUND(L6/G6,0)</f>
        <v>7692</v>
      </c>
      <c r="K6" s="26">
        <f t="shared" ref="K6" si="1">ROUND(L6/I6,0)</f>
        <v>9373</v>
      </c>
      <c r="L6" s="26">
        <v>891232</v>
      </c>
      <c r="M6" s="26"/>
      <c r="N6" s="26" t="s">
        <v>21</v>
      </c>
      <c r="O6" s="26"/>
    </row>
    <row r="7" spans="1:15" s="19" customFormat="1" ht="24.95" customHeight="1">
      <c r="A7" s="69" t="s">
        <v>56</v>
      </c>
      <c r="B7" s="70"/>
      <c r="C7" s="70"/>
      <c r="D7" s="70"/>
      <c r="E7" s="70"/>
      <c r="F7" s="71"/>
      <c r="G7" s="30">
        <f>SUM(G6:G6)</f>
        <v>115.86</v>
      </c>
      <c r="H7" s="31">
        <f>SUM(H6:H6)</f>
        <v>20.78</v>
      </c>
      <c r="I7" s="32">
        <f>SUM(I6:I6)</f>
        <v>95.08</v>
      </c>
      <c r="J7" s="33">
        <f t="shared" ref="J7" si="2">ROUND(L7/G7,0)</f>
        <v>7692</v>
      </c>
      <c r="K7" s="33">
        <f t="shared" ref="K7" si="3">ROUND(L7/I7,0)</f>
        <v>9373</v>
      </c>
      <c r="L7" s="33">
        <f>SUM(L6:L6)</f>
        <v>891232</v>
      </c>
      <c r="M7" s="30"/>
      <c r="N7" s="32"/>
      <c r="O7" s="34"/>
    </row>
    <row r="8" spans="1:15" s="19" customFormat="1" ht="32.1" customHeight="1">
      <c r="A8" s="72" t="s">
        <v>132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4"/>
    </row>
    <row r="9" spans="1:15" s="19" customFormat="1" ht="54" customHeight="1">
      <c r="A9" s="75" t="s">
        <v>76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</row>
    <row r="10" spans="1:15" s="19" customFormat="1" ht="22.5" customHeight="1">
      <c r="A10" s="68" t="s">
        <v>58</v>
      </c>
      <c r="B10" s="68"/>
      <c r="C10" s="68"/>
      <c r="D10" s="68"/>
      <c r="E10" s="68"/>
      <c r="F10" s="35"/>
      <c r="G10" s="36"/>
      <c r="H10" s="36"/>
      <c r="I10" s="36"/>
      <c r="J10" s="36"/>
      <c r="K10" s="68" t="s">
        <v>59</v>
      </c>
      <c r="L10" s="68"/>
      <c r="M10" s="36"/>
      <c r="N10" s="37"/>
      <c r="O10" s="37"/>
    </row>
    <row r="11" spans="1:15" s="2" customFormat="1" ht="22.5" customHeight="1">
      <c r="A11" s="50" t="s">
        <v>134</v>
      </c>
      <c r="B11" s="50"/>
      <c r="C11" s="50"/>
      <c r="D11" s="50"/>
      <c r="E11" s="50"/>
      <c r="F11" s="35"/>
      <c r="G11" s="37"/>
      <c r="H11" s="37"/>
      <c r="I11" s="37"/>
      <c r="J11" s="37"/>
      <c r="K11" s="68" t="s">
        <v>60</v>
      </c>
      <c r="L11" s="68"/>
      <c r="M11" s="36"/>
      <c r="N11" s="37"/>
      <c r="O11" s="37"/>
    </row>
    <row r="12" spans="1:15" s="2" customFormat="1" ht="22.5" customHeight="1">
      <c r="A12" s="68" t="s">
        <v>77</v>
      </c>
      <c r="B12" s="68"/>
      <c r="C12" s="68"/>
      <c r="D12" s="68"/>
      <c r="E12" s="68"/>
      <c r="F12" s="19"/>
      <c r="G12" s="19"/>
      <c r="H12" s="19"/>
      <c r="I12" s="19"/>
      <c r="J12" s="19"/>
      <c r="K12" s="19"/>
      <c r="L12" s="19"/>
      <c r="M12" s="19"/>
      <c r="N12" s="19"/>
      <c r="O12" s="19"/>
    </row>
  </sheetData>
  <autoFilter ref="A5:O12"/>
  <mergeCells count="25">
    <mergeCell ref="A11:E11"/>
    <mergeCell ref="K11:L11"/>
    <mergeCell ref="A12:E12"/>
    <mergeCell ref="O4:O5"/>
    <mergeCell ref="A7:F7"/>
    <mergeCell ref="A8:O8"/>
    <mergeCell ref="A9:O9"/>
    <mergeCell ref="A10:E10"/>
    <mergeCell ref="K10:L10"/>
    <mergeCell ref="I4:I5"/>
    <mergeCell ref="J4:J5"/>
    <mergeCell ref="K4:K5"/>
    <mergeCell ref="L4:L5"/>
    <mergeCell ref="M4:M5"/>
    <mergeCell ref="N4:N5"/>
    <mergeCell ref="A1:B1"/>
    <mergeCell ref="A2:O2"/>
    <mergeCell ref="A4:A5"/>
    <mergeCell ref="B4:B5"/>
    <mergeCell ref="C4:C5"/>
    <mergeCell ref="D4:D5"/>
    <mergeCell ref="E4:E5"/>
    <mergeCell ref="F4:F5"/>
    <mergeCell ref="G4:G5"/>
    <mergeCell ref="H4:H5"/>
  </mergeCells>
  <phoneticPr fontId="3" type="noConversion"/>
  <printOptions horizontalCentered="1"/>
  <pageMargins left="0.47244094488188981" right="0.31496062992125984" top="0.47244094488188981" bottom="0.47244094488188981" header="0.19685039370078741" footer="0.19685039370078741"/>
  <pageSetup paperSize="9" firstPageNumber="429496319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O33"/>
  <sheetViews>
    <sheetView topLeftCell="A10" workbookViewId="0">
      <selection activeCell="L22" sqref="L22"/>
    </sheetView>
  </sheetViews>
  <sheetFormatPr defaultColWidth="9" defaultRowHeight="14.25"/>
  <cols>
    <col min="1" max="1" width="3.875" style="1" customWidth="1"/>
    <col min="2" max="2" width="6.625" style="1" customWidth="1"/>
    <col min="3" max="3" width="4.875" style="1" customWidth="1"/>
    <col min="4" max="4" width="3.875" style="1" customWidth="1"/>
    <col min="5" max="5" width="11.75" style="1" customWidth="1"/>
    <col min="6" max="6" width="4.375" style="2" customWidth="1"/>
    <col min="7" max="9" width="8.75" style="1" customWidth="1"/>
    <col min="10" max="12" width="10.5" style="1" customWidth="1"/>
    <col min="13" max="13" width="11.375" style="1" customWidth="1"/>
    <col min="14" max="14" width="5.375" style="1" customWidth="1"/>
    <col min="15" max="15" width="14.75" style="1" customWidth="1"/>
    <col min="16" max="16384" width="9" style="1"/>
  </cols>
  <sheetData>
    <row r="1" spans="1:15" ht="18" customHeight="1">
      <c r="A1" s="60" t="s">
        <v>0</v>
      </c>
      <c r="B1" s="60"/>
    </row>
    <row r="2" spans="1:15" ht="30" customHeight="1">
      <c r="A2" s="61" t="s">
        <v>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</row>
    <row r="3" spans="1:15" ht="21.75" customHeight="1">
      <c r="A3" s="3" t="s">
        <v>2</v>
      </c>
      <c r="B3" s="4"/>
      <c r="C3" s="4"/>
      <c r="D3" s="4"/>
      <c r="E3" s="4"/>
      <c r="F3" s="5"/>
      <c r="G3" s="6"/>
      <c r="H3" s="6"/>
      <c r="K3" s="7" t="s">
        <v>3</v>
      </c>
      <c r="M3" s="6"/>
      <c r="N3" s="8"/>
      <c r="O3" s="8"/>
    </row>
    <row r="4" spans="1:15" ht="30" customHeight="1">
      <c r="A4" s="51" t="s">
        <v>4</v>
      </c>
      <c r="B4" s="59" t="s">
        <v>5</v>
      </c>
      <c r="C4" s="59" t="s">
        <v>6</v>
      </c>
      <c r="D4" s="59" t="s">
        <v>7</v>
      </c>
      <c r="E4" s="59" t="s">
        <v>8</v>
      </c>
      <c r="F4" s="59" t="s">
        <v>9</v>
      </c>
      <c r="G4" s="59" t="s">
        <v>10</v>
      </c>
      <c r="H4" s="59" t="s">
        <v>11</v>
      </c>
      <c r="I4" s="59" t="s">
        <v>12</v>
      </c>
      <c r="J4" s="59" t="s">
        <v>13</v>
      </c>
      <c r="K4" s="59" t="s">
        <v>14</v>
      </c>
      <c r="L4" s="59" t="s">
        <v>15</v>
      </c>
      <c r="M4" s="59" t="s">
        <v>16</v>
      </c>
      <c r="N4" s="59" t="s">
        <v>17</v>
      </c>
      <c r="O4" s="51" t="s">
        <v>18</v>
      </c>
    </row>
    <row r="5" spans="1:15">
      <c r="A5" s="51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1"/>
    </row>
    <row r="6" spans="1:15" s="49" customFormat="1" ht="21.75" customHeight="1">
      <c r="A6" s="26">
        <v>1</v>
      </c>
      <c r="B6" s="28" t="s">
        <v>119</v>
      </c>
      <c r="C6" s="28" t="s">
        <v>19</v>
      </c>
      <c r="D6" s="26" t="str">
        <f t="shared" ref="D6:D13" si="0">LEFT(C6,1)</f>
        <v>2</v>
      </c>
      <c r="E6" s="28" t="s">
        <v>20</v>
      </c>
      <c r="F6" s="27" t="s">
        <v>127</v>
      </c>
      <c r="G6" s="28">
        <v>132.54</v>
      </c>
      <c r="H6" s="26">
        <f t="shared" ref="H6:H27" si="1">G6-I6</f>
        <v>24.36999999999999</v>
      </c>
      <c r="I6" s="28">
        <v>108.17</v>
      </c>
      <c r="J6" s="26">
        <f t="shared" ref="J6:J27" si="2">ROUND(L6/G6,0)</f>
        <v>6827</v>
      </c>
      <c r="K6" s="26">
        <f t="shared" ref="K6:K27" si="3">ROUND(L6/I6,0)</f>
        <v>8365</v>
      </c>
      <c r="L6" s="26">
        <v>904860</v>
      </c>
      <c r="M6" s="26"/>
      <c r="N6" s="26" t="s">
        <v>128</v>
      </c>
      <c r="O6" s="26"/>
    </row>
    <row r="7" spans="1:15" s="49" customFormat="1" ht="21.75" customHeight="1">
      <c r="A7" s="26">
        <v>2</v>
      </c>
      <c r="B7" s="28" t="s">
        <v>136</v>
      </c>
      <c r="C7" s="28" t="s">
        <v>22</v>
      </c>
      <c r="D7" s="26" t="str">
        <f t="shared" si="0"/>
        <v>2</v>
      </c>
      <c r="E7" s="28" t="s">
        <v>23</v>
      </c>
      <c r="F7" s="27" t="s">
        <v>137</v>
      </c>
      <c r="G7" s="28">
        <v>75.099999999999994</v>
      </c>
      <c r="H7" s="26">
        <f t="shared" si="1"/>
        <v>13.809999999999995</v>
      </c>
      <c r="I7" s="28">
        <v>61.29</v>
      </c>
      <c r="J7" s="26">
        <f t="shared" si="2"/>
        <v>5837</v>
      </c>
      <c r="K7" s="26">
        <f t="shared" si="3"/>
        <v>7152</v>
      </c>
      <c r="L7" s="26">
        <v>438359</v>
      </c>
      <c r="M7" s="26"/>
      <c r="N7" s="26" t="s">
        <v>138</v>
      </c>
      <c r="O7" s="26"/>
    </row>
    <row r="8" spans="1:15" s="49" customFormat="1" ht="21.75" customHeight="1">
      <c r="A8" s="26">
        <v>3</v>
      </c>
      <c r="B8" s="28" t="s">
        <v>139</v>
      </c>
      <c r="C8" s="28" t="s">
        <v>27</v>
      </c>
      <c r="D8" s="26" t="str">
        <f t="shared" si="0"/>
        <v>3</v>
      </c>
      <c r="E8" s="28" t="s">
        <v>23</v>
      </c>
      <c r="F8" s="27" t="s">
        <v>137</v>
      </c>
      <c r="G8" s="28">
        <v>75.099999999999994</v>
      </c>
      <c r="H8" s="26">
        <f t="shared" si="1"/>
        <v>13.809999999999995</v>
      </c>
      <c r="I8" s="28">
        <v>61.29</v>
      </c>
      <c r="J8" s="26">
        <f t="shared" si="2"/>
        <v>6190</v>
      </c>
      <c r="K8" s="26">
        <f t="shared" si="3"/>
        <v>7585</v>
      </c>
      <c r="L8" s="26">
        <v>464869</v>
      </c>
      <c r="M8" s="26"/>
      <c r="N8" s="26" t="s">
        <v>138</v>
      </c>
      <c r="O8" s="26"/>
    </row>
    <row r="9" spans="1:15" s="49" customFormat="1" ht="21.75" customHeight="1">
      <c r="A9" s="26">
        <v>4</v>
      </c>
      <c r="B9" s="28" t="s">
        <v>139</v>
      </c>
      <c r="C9" s="28" t="s">
        <v>32</v>
      </c>
      <c r="D9" s="26" t="str">
        <f t="shared" si="0"/>
        <v>5</v>
      </c>
      <c r="E9" s="28" t="s">
        <v>23</v>
      </c>
      <c r="F9" s="27" t="s">
        <v>137</v>
      </c>
      <c r="G9" s="28">
        <v>75.099999999999994</v>
      </c>
      <c r="H9" s="26">
        <f t="shared" si="1"/>
        <v>13.809999999999995</v>
      </c>
      <c r="I9" s="28">
        <v>61.29</v>
      </c>
      <c r="J9" s="26">
        <f t="shared" si="2"/>
        <v>6436</v>
      </c>
      <c r="K9" s="26">
        <f t="shared" si="3"/>
        <v>7886</v>
      </c>
      <c r="L9" s="26">
        <v>483344</v>
      </c>
      <c r="M9" s="26"/>
      <c r="N9" s="26" t="s">
        <v>138</v>
      </c>
      <c r="O9" s="26"/>
    </row>
    <row r="10" spans="1:15" s="49" customFormat="1" ht="21.75" customHeight="1">
      <c r="A10" s="26">
        <v>5</v>
      </c>
      <c r="B10" s="28" t="s">
        <v>139</v>
      </c>
      <c r="C10" s="28" t="s">
        <v>33</v>
      </c>
      <c r="D10" s="26" t="str">
        <f t="shared" si="0"/>
        <v>6</v>
      </c>
      <c r="E10" s="28" t="s">
        <v>23</v>
      </c>
      <c r="F10" s="27" t="s">
        <v>137</v>
      </c>
      <c r="G10" s="28">
        <v>75.099999999999994</v>
      </c>
      <c r="H10" s="26">
        <f t="shared" si="1"/>
        <v>13.809999999999995</v>
      </c>
      <c r="I10" s="28">
        <v>61.29</v>
      </c>
      <c r="J10" s="26">
        <f t="shared" si="2"/>
        <v>6498</v>
      </c>
      <c r="K10" s="26">
        <f t="shared" si="3"/>
        <v>7962</v>
      </c>
      <c r="L10" s="26">
        <v>488000</v>
      </c>
      <c r="M10" s="26"/>
      <c r="N10" s="26" t="s">
        <v>138</v>
      </c>
      <c r="O10" s="26"/>
    </row>
    <row r="11" spans="1:15" s="49" customFormat="1" ht="21.75" customHeight="1">
      <c r="A11" s="26">
        <v>6</v>
      </c>
      <c r="B11" s="28" t="s">
        <v>139</v>
      </c>
      <c r="C11" s="28" t="s">
        <v>34</v>
      </c>
      <c r="D11" s="26" t="str">
        <f t="shared" si="0"/>
        <v>7</v>
      </c>
      <c r="E11" s="28" t="s">
        <v>23</v>
      </c>
      <c r="F11" s="27" t="s">
        <v>137</v>
      </c>
      <c r="G11" s="28">
        <v>75.099999999999994</v>
      </c>
      <c r="H11" s="26">
        <f t="shared" si="1"/>
        <v>13.809999999999995</v>
      </c>
      <c r="I11" s="28">
        <v>61.29</v>
      </c>
      <c r="J11" s="26">
        <f t="shared" si="2"/>
        <v>6551</v>
      </c>
      <c r="K11" s="26">
        <f t="shared" si="3"/>
        <v>8027</v>
      </c>
      <c r="L11" s="26">
        <v>491980</v>
      </c>
      <c r="M11" s="26"/>
      <c r="N11" s="26" t="s">
        <v>138</v>
      </c>
      <c r="O11" s="26"/>
    </row>
    <row r="12" spans="1:15" s="49" customFormat="1" ht="21.75" customHeight="1">
      <c r="A12" s="26">
        <v>7</v>
      </c>
      <c r="B12" s="28" t="s">
        <v>139</v>
      </c>
      <c r="C12" s="28" t="s">
        <v>35</v>
      </c>
      <c r="D12" s="26" t="str">
        <f t="shared" si="0"/>
        <v>8</v>
      </c>
      <c r="E12" s="28" t="s">
        <v>23</v>
      </c>
      <c r="F12" s="27" t="s">
        <v>137</v>
      </c>
      <c r="G12" s="28">
        <v>75.099999999999994</v>
      </c>
      <c r="H12" s="26">
        <f t="shared" si="1"/>
        <v>13.809999999999995</v>
      </c>
      <c r="I12" s="28">
        <v>61.29</v>
      </c>
      <c r="J12" s="26">
        <f t="shared" si="2"/>
        <v>6595</v>
      </c>
      <c r="K12" s="26">
        <f t="shared" si="3"/>
        <v>8081</v>
      </c>
      <c r="L12" s="26">
        <v>495285</v>
      </c>
      <c r="M12" s="26"/>
      <c r="N12" s="26" t="s">
        <v>138</v>
      </c>
      <c r="O12" s="26"/>
    </row>
    <row r="13" spans="1:15" s="49" customFormat="1" ht="21.75" customHeight="1">
      <c r="A13" s="26">
        <v>8</v>
      </c>
      <c r="B13" s="28" t="s">
        <v>139</v>
      </c>
      <c r="C13" s="28" t="s">
        <v>36</v>
      </c>
      <c r="D13" s="26" t="str">
        <f t="shared" si="0"/>
        <v>9</v>
      </c>
      <c r="E13" s="28" t="s">
        <v>23</v>
      </c>
      <c r="F13" s="27" t="s">
        <v>137</v>
      </c>
      <c r="G13" s="28">
        <v>75.099999999999994</v>
      </c>
      <c r="H13" s="26">
        <f t="shared" si="1"/>
        <v>13.809999999999995</v>
      </c>
      <c r="I13" s="28">
        <v>61.29</v>
      </c>
      <c r="J13" s="26">
        <f t="shared" si="2"/>
        <v>6630</v>
      </c>
      <c r="K13" s="26">
        <f t="shared" si="3"/>
        <v>8124</v>
      </c>
      <c r="L13" s="26">
        <v>497913</v>
      </c>
      <c r="M13" s="26"/>
      <c r="N13" s="26" t="s">
        <v>138</v>
      </c>
      <c r="O13" s="26"/>
    </row>
    <row r="14" spans="1:15" s="49" customFormat="1" ht="21.75" customHeight="1">
      <c r="A14" s="26">
        <v>9</v>
      </c>
      <c r="B14" s="28" t="s">
        <v>139</v>
      </c>
      <c r="C14" s="28" t="s">
        <v>37</v>
      </c>
      <c r="D14" s="26" t="str">
        <f t="shared" ref="D14:D27" si="4">LEFT(C14,2)</f>
        <v>10</v>
      </c>
      <c r="E14" s="28" t="s">
        <v>24</v>
      </c>
      <c r="F14" s="27" t="s">
        <v>137</v>
      </c>
      <c r="G14" s="28">
        <v>95.65</v>
      </c>
      <c r="H14" s="26">
        <f t="shared" si="1"/>
        <v>17.590000000000003</v>
      </c>
      <c r="I14" s="28">
        <v>78.06</v>
      </c>
      <c r="J14" s="26">
        <f t="shared" si="2"/>
        <v>7295</v>
      </c>
      <c r="K14" s="26">
        <f t="shared" si="3"/>
        <v>8939</v>
      </c>
      <c r="L14" s="26">
        <v>697775</v>
      </c>
      <c r="M14" s="26"/>
      <c r="N14" s="26" t="s">
        <v>140</v>
      </c>
      <c r="O14" s="26"/>
    </row>
    <row r="15" spans="1:15" s="49" customFormat="1" ht="21.75" customHeight="1">
      <c r="A15" s="26">
        <v>10</v>
      </c>
      <c r="B15" s="28" t="s">
        <v>139</v>
      </c>
      <c r="C15" s="28" t="s">
        <v>38</v>
      </c>
      <c r="D15" s="26" t="str">
        <f t="shared" si="4"/>
        <v>10</v>
      </c>
      <c r="E15" s="28" t="s">
        <v>23</v>
      </c>
      <c r="F15" s="27" t="s">
        <v>137</v>
      </c>
      <c r="G15" s="28">
        <v>75.099999999999994</v>
      </c>
      <c r="H15" s="26">
        <f t="shared" si="1"/>
        <v>13.809999999999995</v>
      </c>
      <c r="I15" s="28">
        <v>61.29</v>
      </c>
      <c r="J15" s="26">
        <f t="shared" si="2"/>
        <v>6656</v>
      </c>
      <c r="K15" s="26">
        <f t="shared" si="3"/>
        <v>8156</v>
      </c>
      <c r="L15" s="26">
        <v>499866</v>
      </c>
      <c r="M15" s="26"/>
      <c r="N15" s="26" t="s">
        <v>138</v>
      </c>
      <c r="O15" s="26"/>
    </row>
    <row r="16" spans="1:15" s="49" customFormat="1" ht="21.75" customHeight="1">
      <c r="A16" s="26">
        <v>11</v>
      </c>
      <c r="B16" s="28" t="s">
        <v>139</v>
      </c>
      <c r="C16" s="28" t="s">
        <v>39</v>
      </c>
      <c r="D16" s="26" t="str">
        <f t="shared" si="4"/>
        <v>11</v>
      </c>
      <c r="E16" s="28" t="s">
        <v>23</v>
      </c>
      <c r="F16" s="27" t="s">
        <v>137</v>
      </c>
      <c r="G16" s="28">
        <v>75.099999999999994</v>
      </c>
      <c r="H16" s="26">
        <f t="shared" si="1"/>
        <v>13.809999999999995</v>
      </c>
      <c r="I16" s="28">
        <v>61.29</v>
      </c>
      <c r="J16" s="26">
        <f t="shared" si="2"/>
        <v>6674</v>
      </c>
      <c r="K16" s="26">
        <f t="shared" si="3"/>
        <v>8178</v>
      </c>
      <c r="L16" s="26">
        <v>501217</v>
      </c>
      <c r="M16" s="26"/>
      <c r="N16" s="26" t="s">
        <v>138</v>
      </c>
      <c r="O16" s="26"/>
    </row>
    <row r="17" spans="1:15" s="49" customFormat="1" ht="21.75" customHeight="1">
      <c r="A17" s="26">
        <v>12</v>
      </c>
      <c r="B17" s="28" t="s">
        <v>139</v>
      </c>
      <c r="C17" s="28" t="s">
        <v>40</v>
      </c>
      <c r="D17" s="26" t="str">
        <f t="shared" si="4"/>
        <v>12</v>
      </c>
      <c r="E17" s="28" t="s">
        <v>23</v>
      </c>
      <c r="F17" s="27" t="s">
        <v>137</v>
      </c>
      <c r="G17" s="28">
        <v>75.099999999999994</v>
      </c>
      <c r="H17" s="26">
        <f t="shared" si="1"/>
        <v>13.809999999999995</v>
      </c>
      <c r="I17" s="28">
        <v>61.29</v>
      </c>
      <c r="J17" s="26">
        <f t="shared" si="2"/>
        <v>6691</v>
      </c>
      <c r="K17" s="26">
        <f t="shared" si="3"/>
        <v>8199</v>
      </c>
      <c r="L17" s="26">
        <v>502494</v>
      </c>
      <c r="M17" s="26"/>
      <c r="N17" s="26" t="s">
        <v>138</v>
      </c>
      <c r="O17" s="26"/>
    </row>
    <row r="18" spans="1:15" s="49" customFormat="1" ht="21.75" customHeight="1">
      <c r="A18" s="26">
        <v>13</v>
      </c>
      <c r="B18" s="28" t="s">
        <v>139</v>
      </c>
      <c r="C18" s="28" t="s">
        <v>41</v>
      </c>
      <c r="D18" s="26" t="str">
        <f t="shared" si="4"/>
        <v>13</v>
      </c>
      <c r="E18" s="28" t="s">
        <v>23</v>
      </c>
      <c r="F18" s="27" t="s">
        <v>137</v>
      </c>
      <c r="G18" s="28">
        <v>75.099999999999994</v>
      </c>
      <c r="H18" s="26">
        <f t="shared" si="1"/>
        <v>13.809999999999995</v>
      </c>
      <c r="I18" s="28">
        <v>61.29</v>
      </c>
      <c r="J18" s="26">
        <f t="shared" si="2"/>
        <v>6709</v>
      </c>
      <c r="K18" s="26">
        <f t="shared" si="3"/>
        <v>8221</v>
      </c>
      <c r="L18" s="26">
        <v>503846</v>
      </c>
      <c r="M18" s="26"/>
      <c r="N18" s="26" t="s">
        <v>138</v>
      </c>
      <c r="O18" s="26"/>
    </row>
    <row r="19" spans="1:15" s="49" customFormat="1" ht="21.75" customHeight="1">
      <c r="A19" s="26">
        <v>14</v>
      </c>
      <c r="B19" s="28" t="s">
        <v>139</v>
      </c>
      <c r="C19" s="28" t="s">
        <v>43</v>
      </c>
      <c r="D19" s="26" t="str">
        <f t="shared" si="4"/>
        <v>14</v>
      </c>
      <c r="E19" s="28" t="s">
        <v>20</v>
      </c>
      <c r="F19" s="27" t="s">
        <v>137</v>
      </c>
      <c r="G19" s="28">
        <v>125.83</v>
      </c>
      <c r="H19" s="26">
        <f t="shared" si="1"/>
        <v>23.14</v>
      </c>
      <c r="I19" s="28">
        <v>102.69</v>
      </c>
      <c r="J19" s="26">
        <f t="shared" si="2"/>
        <v>7776</v>
      </c>
      <c r="K19" s="26">
        <f t="shared" si="3"/>
        <v>9528</v>
      </c>
      <c r="L19" s="26">
        <v>978397</v>
      </c>
      <c r="M19" s="26"/>
      <c r="N19" s="26" t="s">
        <v>140</v>
      </c>
      <c r="O19" s="26"/>
    </row>
    <row r="20" spans="1:15" s="49" customFormat="1" ht="21.75" customHeight="1">
      <c r="A20" s="26">
        <v>15</v>
      </c>
      <c r="B20" s="28" t="s">
        <v>139</v>
      </c>
      <c r="C20" s="28" t="s">
        <v>44</v>
      </c>
      <c r="D20" s="26" t="str">
        <f t="shared" si="4"/>
        <v>14</v>
      </c>
      <c r="E20" s="28" t="s">
        <v>23</v>
      </c>
      <c r="F20" s="27" t="s">
        <v>137</v>
      </c>
      <c r="G20" s="28">
        <v>75.099999999999994</v>
      </c>
      <c r="H20" s="26">
        <f t="shared" si="1"/>
        <v>13.809999999999995</v>
      </c>
      <c r="I20" s="28">
        <v>61.29</v>
      </c>
      <c r="J20" s="26">
        <f t="shared" si="2"/>
        <v>6568</v>
      </c>
      <c r="K20" s="26">
        <f t="shared" si="3"/>
        <v>8048</v>
      </c>
      <c r="L20" s="26">
        <v>493257</v>
      </c>
      <c r="M20" s="26"/>
      <c r="N20" s="26" t="s">
        <v>138</v>
      </c>
      <c r="O20" s="26"/>
    </row>
    <row r="21" spans="1:15" s="49" customFormat="1" ht="21.75" customHeight="1">
      <c r="A21" s="26">
        <v>16</v>
      </c>
      <c r="B21" s="28" t="s">
        <v>139</v>
      </c>
      <c r="C21" s="28" t="s">
        <v>45</v>
      </c>
      <c r="D21" s="26" t="str">
        <f t="shared" si="4"/>
        <v>15</v>
      </c>
      <c r="E21" s="28" t="s">
        <v>23</v>
      </c>
      <c r="F21" s="27" t="s">
        <v>137</v>
      </c>
      <c r="G21" s="28">
        <v>75.099999999999994</v>
      </c>
      <c r="H21" s="26">
        <f t="shared" si="1"/>
        <v>13.809999999999995</v>
      </c>
      <c r="I21" s="28">
        <v>61.29</v>
      </c>
      <c r="J21" s="26">
        <f t="shared" si="2"/>
        <v>6744</v>
      </c>
      <c r="K21" s="26">
        <f t="shared" si="3"/>
        <v>8264</v>
      </c>
      <c r="L21" s="26">
        <v>506474</v>
      </c>
      <c r="M21" s="26"/>
      <c r="N21" s="26" t="s">
        <v>138</v>
      </c>
      <c r="O21" s="26"/>
    </row>
    <row r="22" spans="1:15" s="49" customFormat="1" ht="21.75" customHeight="1">
      <c r="A22" s="26">
        <v>17</v>
      </c>
      <c r="B22" s="28" t="s">
        <v>139</v>
      </c>
      <c r="C22" s="28" t="s">
        <v>46</v>
      </c>
      <c r="D22" s="26" t="str">
        <f t="shared" si="4"/>
        <v>16</v>
      </c>
      <c r="E22" s="28" t="s">
        <v>23</v>
      </c>
      <c r="F22" s="27" t="s">
        <v>137</v>
      </c>
      <c r="G22" s="28">
        <v>75.099999999999994</v>
      </c>
      <c r="H22" s="26">
        <f t="shared" si="1"/>
        <v>13.809999999999995</v>
      </c>
      <c r="I22" s="28">
        <v>61.29</v>
      </c>
      <c r="J22" s="26">
        <f t="shared" si="2"/>
        <v>6762</v>
      </c>
      <c r="K22" s="26">
        <f t="shared" si="3"/>
        <v>8286</v>
      </c>
      <c r="L22" s="26">
        <v>507826</v>
      </c>
      <c r="M22" s="26"/>
      <c r="N22" s="26" t="s">
        <v>138</v>
      </c>
      <c r="O22" s="26"/>
    </row>
    <row r="23" spans="1:15" s="49" customFormat="1" ht="21.75" customHeight="1">
      <c r="A23" s="26">
        <v>18</v>
      </c>
      <c r="B23" s="28" t="s">
        <v>139</v>
      </c>
      <c r="C23" s="28" t="s">
        <v>48</v>
      </c>
      <c r="D23" s="26" t="str">
        <f t="shared" si="4"/>
        <v>17</v>
      </c>
      <c r="E23" s="28" t="s">
        <v>23</v>
      </c>
      <c r="F23" s="27" t="s">
        <v>137</v>
      </c>
      <c r="G23" s="28">
        <v>75.099999999999994</v>
      </c>
      <c r="H23" s="26">
        <f t="shared" si="1"/>
        <v>13.809999999999995</v>
      </c>
      <c r="I23" s="28">
        <v>61.29</v>
      </c>
      <c r="J23" s="26">
        <f t="shared" si="2"/>
        <v>6779</v>
      </c>
      <c r="K23" s="26">
        <f t="shared" si="3"/>
        <v>8306</v>
      </c>
      <c r="L23" s="26">
        <v>509103</v>
      </c>
      <c r="M23" s="26"/>
      <c r="N23" s="26" t="s">
        <v>138</v>
      </c>
      <c r="O23" s="26"/>
    </row>
    <row r="24" spans="1:15" s="49" customFormat="1" ht="21.75" customHeight="1">
      <c r="A24" s="26">
        <v>19</v>
      </c>
      <c r="B24" s="28" t="s">
        <v>139</v>
      </c>
      <c r="C24" s="28" t="s">
        <v>49</v>
      </c>
      <c r="D24" s="26" t="str">
        <f t="shared" si="4"/>
        <v>18</v>
      </c>
      <c r="E24" s="28" t="s">
        <v>20</v>
      </c>
      <c r="F24" s="27" t="s">
        <v>137</v>
      </c>
      <c r="G24" s="28">
        <v>125.83</v>
      </c>
      <c r="H24" s="26">
        <f t="shared" si="1"/>
        <v>23.14</v>
      </c>
      <c r="I24" s="28">
        <v>102.69</v>
      </c>
      <c r="J24" s="26">
        <f t="shared" si="2"/>
        <v>7891</v>
      </c>
      <c r="K24" s="26">
        <f t="shared" si="3"/>
        <v>9670</v>
      </c>
      <c r="L24" s="26">
        <v>992969</v>
      </c>
      <c r="M24" s="26"/>
      <c r="N24" s="26" t="s">
        <v>140</v>
      </c>
      <c r="O24" s="26"/>
    </row>
    <row r="25" spans="1:15" s="49" customFormat="1" ht="21.75" customHeight="1">
      <c r="A25" s="26">
        <v>20</v>
      </c>
      <c r="B25" s="28" t="s">
        <v>139</v>
      </c>
      <c r="C25" s="28" t="s">
        <v>51</v>
      </c>
      <c r="D25" s="26" t="str">
        <f t="shared" si="4"/>
        <v>18</v>
      </c>
      <c r="E25" s="28" t="s">
        <v>23</v>
      </c>
      <c r="F25" s="27" t="s">
        <v>137</v>
      </c>
      <c r="G25" s="28">
        <v>75.099999999999994</v>
      </c>
      <c r="H25" s="26">
        <f t="shared" si="1"/>
        <v>13.809999999999995</v>
      </c>
      <c r="I25" s="28">
        <v>61.29</v>
      </c>
      <c r="J25" s="26">
        <f t="shared" si="2"/>
        <v>6603</v>
      </c>
      <c r="K25" s="26">
        <f t="shared" si="3"/>
        <v>8091</v>
      </c>
      <c r="L25" s="26">
        <v>495885</v>
      </c>
      <c r="M25" s="26"/>
      <c r="N25" s="26" t="s">
        <v>138</v>
      </c>
      <c r="O25" s="26"/>
    </row>
    <row r="26" spans="1:15" s="49" customFormat="1" ht="21.75" customHeight="1">
      <c r="A26" s="26">
        <v>21</v>
      </c>
      <c r="B26" s="28" t="s">
        <v>139</v>
      </c>
      <c r="C26" s="28" t="s">
        <v>53</v>
      </c>
      <c r="D26" s="26" t="str">
        <f t="shared" si="4"/>
        <v>19</v>
      </c>
      <c r="E26" s="28" t="s">
        <v>20</v>
      </c>
      <c r="F26" s="27" t="s">
        <v>137</v>
      </c>
      <c r="G26" s="28">
        <v>125.83</v>
      </c>
      <c r="H26" s="26">
        <f t="shared" si="1"/>
        <v>23.14</v>
      </c>
      <c r="I26" s="28">
        <v>102.69</v>
      </c>
      <c r="J26" s="26">
        <f t="shared" si="2"/>
        <v>7233</v>
      </c>
      <c r="K26" s="26">
        <f t="shared" si="3"/>
        <v>8863</v>
      </c>
      <c r="L26" s="26">
        <v>910107</v>
      </c>
      <c r="M26" s="26"/>
      <c r="N26" s="26" t="s">
        <v>140</v>
      </c>
      <c r="O26" s="26"/>
    </row>
    <row r="27" spans="1:15" s="49" customFormat="1" ht="21.75" customHeight="1">
      <c r="A27" s="26">
        <v>22</v>
      </c>
      <c r="B27" s="28" t="s">
        <v>139</v>
      </c>
      <c r="C27" s="28" t="s">
        <v>55</v>
      </c>
      <c r="D27" s="26" t="str">
        <f t="shared" si="4"/>
        <v>19</v>
      </c>
      <c r="E27" s="28" t="s">
        <v>23</v>
      </c>
      <c r="F27" s="27" t="s">
        <v>137</v>
      </c>
      <c r="G27" s="28">
        <v>75.099999999999994</v>
      </c>
      <c r="H27" s="26">
        <f t="shared" si="1"/>
        <v>13.809999999999995</v>
      </c>
      <c r="I27" s="28">
        <v>61.29</v>
      </c>
      <c r="J27" s="26">
        <f t="shared" si="2"/>
        <v>6163</v>
      </c>
      <c r="K27" s="26">
        <f t="shared" si="3"/>
        <v>7552</v>
      </c>
      <c r="L27" s="26">
        <v>462841</v>
      </c>
      <c r="M27" s="26"/>
      <c r="N27" s="26" t="s">
        <v>138</v>
      </c>
      <c r="O27" s="26"/>
    </row>
    <row r="28" spans="1:15" s="2" customFormat="1" ht="24.95" customHeight="1">
      <c r="A28" s="77" t="s">
        <v>56</v>
      </c>
      <c r="B28" s="78"/>
      <c r="C28" s="78"/>
      <c r="D28" s="78"/>
      <c r="E28" s="78"/>
      <c r="F28" s="79"/>
      <c r="G28" s="10">
        <f>SUM(G6:G27)</f>
        <v>1882.3799999999994</v>
      </c>
      <c r="H28" s="11">
        <f>SUM(H6:H27)</f>
        <v>346.15</v>
      </c>
      <c r="I28" s="12">
        <f>SUM(I6:I27)</f>
        <v>1536.2299999999998</v>
      </c>
      <c r="J28" s="13">
        <f t="shared" ref="J28" si="5">ROUND(L28/G28,0)</f>
        <v>6814</v>
      </c>
      <c r="K28" s="13">
        <f t="shared" ref="K28" si="6">ROUND(L28/I28,0)</f>
        <v>8349</v>
      </c>
      <c r="L28" s="13">
        <f>SUM(L6:L27)</f>
        <v>12826667</v>
      </c>
      <c r="M28" s="10"/>
      <c r="N28" s="12"/>
      <c r="O28" s="14"/>
    </row>
    <row r="29" spans="1:15" s="2" customFormat="1" ht="32.1" customHeight="1">
      <c r="A29" s="54" t="s">
        <v>133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6"/>
    </row>
    <row r="30" spans="1:15" s="2" customFormat="1" ht="54" customHeight="1">
      <c r="A30" s="57" t="s">
        <v>57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</row>
    <row r="31" spans="1:15" s="2" customFormat="1" ht="22.5" customHeight="1">
      <c r="A31" s="50" t="s">
        <v>58</v>
      </c>
      <c r="B31" s="50"/>
      <c r="C31" s="50"/>
      <c r="D31" s="50"/>
      <c r="E31" s="50"/>
      <c r="F31" s="15"/>
      <c r="G31" s="16"/>
      <c r="H31" s="16"/>
      <c r="I31" s="16"/>
      <c r="J31" s="16"/>
      <c r="K31" s="50" t="s">
        <v>59</v>
      </c>
      <c r="L31" s="50"/>
      <c r="M31" s="16"/>
      <c r="N31" s="17"/>
      <c r="O31" s="17"/>
    </row>
    <row r="32" spans="1:15" s="2" customFormat="1" ht="22.5" customHeight="1">
      <c r="A32" s="50" t="s">
        <v>134</v>
      </c>
      <c r="B32" s="50"/>
      <c r="C32" s="50"/>
      <c r="D32" s="50"/>
      <c r="E32" s="50"/>
      <c r="F32" s="15"/>
      <c r="G32" s="17"/>
      <c r="H32" s="17"/>
      <c r="I32" s="17"/>
      <c r="J32" s="17"/>
      <c r="K32" s="50" t="s">
        <v>60</v>
      </c>
      <c r="L32" s="50"/>
      <c r="M32" s="16"/>
      <c r="N32" s="17"/>
      <c r="O32" s="17"/>
    </row>
    <row r="33" spans="1:5" s="2" customFormat="1" ht="22.5" customHeight="1">
      <c r="A33" s="50" t="s">
        <v>61</v>
      </c>
      <c r="B33" s="50"/>
      <c r="C33" s="50"/>
      <c r="D33" s="50"/>
      <c r="E33" s="50"/>
    </row>
  </sheetData>
  <autoFilter ref="A5:O33"/>
  <mergeCells count="25">
    <mergeCell ref="A32:E32"/>
    <mergeCell ref="K32:L32"/>
    <mergeCell ref="A33:E33"/>
    <mergeCell ref="O4:O5"/>
    <mergeCell ref="A28:F28"/>
    <mergeCell ref="A29:O29"/>
    <mergeCell ref="A30:O30"/>
    <mergeCell ref="A31:E31"/>
    <mergeCell ref="K31:L31"/>
    <mergeCell ref="I4:I5"/>
    <mergeCell ref="J4:J5"/>
    <mergeCell ref="K4:K5"/>
    <mergeCell ref="L4:L5"/>
    <mergeCell ref="M4:M5"/>
    <mergeCell ref="N4:N5"/>
    <mergeCell ref="A1:B1"/>
    <mergeCell ref="A2:O2"/>
    <mergeCell ref="A4:A5"/>
    <mergeCell ref="B4:B5"/>
    <mergeCell ref="C4:C5"/>
    <mergeCell ref="D4:D5"/>
    <mergeCell ref="E4:E5"/>
    <mergeCell ref="F4:F5"/>
    <mergeCell ref="G4:G5"/>
    <mergeCell ref="H4:H5"/>
  </mergeCells>
  <phoneticPr fontId="3" type="noConversion"/>
  <pageMargins left="0.81" right="0.31496062992125984" top="0.47244094488188981" bottom="0.47244094488188981" header="0.19685039370078741" footer="0.19685039370078741"/>
  <pageSetup paperSize="9" firstPageNumber="4294963191" orientation="landscape" copies="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O33"/>
  <sheetViews>
    <sheetView topLeftCell="A19" workbookViewId="0">
      <selection activeCell="Q16" sqref="Q16"/>
    </sheetView>
  </sheetViews>
  <sheetFormatPr defaultColWidth="9" defaultRowHeight="14.25"/>
  <cols>
    <col min="1" max="1" width="3.875" style="18" customWidth="1"/>
    <col min="2" max="2" width="6.625" style="18" customWidth="1"/>
    <col min="3" max="3" width="4.875" style="18" customWidth="1"/>
    <col min="4" max="4" width="3.875" style="18" customWidth="1"/>
    <col min="5" max="5" width="11.75" style="18" customWidth="1"/>
    <col min="6" max="6" width="4.375" style="19" customWidth="1"/>
    <col min="7" max="7" width="8.375" style="18" customWidth="1"/>
    <col min="8" max="8" width="8.875" style="18" customWidth="1"/>
    <col min="9" max="9" width="7.875" style="18" customWidth="1"/>
    <col min="10" max="10" width="8.875" style="18" customWidth="1"/>
    <col min="11" max="11" width="9.875" style="18" customWidth="1"/>
    <col min="12" max="12" width="9.375" style="18" customWidth="1"/>
    <col min="13" max="13" width="11.375" style="18" customWidth="1"/>
    <col min="14" max="14" width="5.375" style="18" customWidth="1"/>
    <col min="15" max="15" width="14.75" style="18" customWidth="1"/>
    <col min="16" max="16384" width="9" style="1"/>
  </cols>
  <sheetData>
    <row r="1" spans="1:15" ht="18" customHeight="1">
      <c r="A1" s="64" t="s">
        <v>0</v>
      </c>
      <c r="B1" s="64"/>
    </row>
    <row r="2" spans="1:15" ht="30" customHeight="1">
      <c r="A2" s="65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15" ht="21.75" customHeight="1">
      <c r="A3" s="20" t="s">
        <v>106</v>
      </c>
      <c r="B3" s="21"/>
      <c r="C3" s="21"/>
      <c r="D3" s="21"/>
      <c r="E3" s="21"/>
      <c r="F3" s="22"/>
      <c r="G3" s="23"/>
      <c r="H3" s="23"/>
      <c r="K3" s="24" t="s">
        <v>63</v>
      </c>
      <c r="M3" s="23"/>
      <c r="N3" s="25"/>
      <c r="O3" s="25"/>
    </row>
    <row r="4" spans="1:15" ht="30" customHeight="1">
      <c r="A4" s="80" t="s">
        <v>4</v>
      </c>
      <c r="B4" s="81" t="s">
        <v>5</v>
      </c>
      <c r="C4" s="81" t="s">
        <v>6</v>
      </c>
      <c r="D4" s="81" t="s">
        <v>7</v>
      </c>
      <c r="E4" s="81" t="s">
        <v>8</v>
      </c>
      <c r="F4" s="81" t="s">
        <v>9</v>
      </c>
      <c r="G4" s="81" t="s">
        <v>64</v>
      </c>
      <c r="H4" s="81" t="s">
        <v>11</v>
      </c>
      <c r="I4" s="81" t="s">
        <v>12</v>
      </c>
      <c r="J4" s="81" t="s">
        <v>65</v>
      </c>
      <c r="K4" s="81" t="s">
        <v>14</v>
      </c>
      <c r="L4" s="81" t="s">
        <v>15</v>
      </c>
      <c r="M4" s="81" t="s">
        <v>16</v>
      </c>
      <c r="N4" s="81" t="s">
        <v>17</v>
      </c>
      <c r="O4" s="80" t="s">
        <v>18</v>
      </c>
    </row>
    <row r="5" spans="1:15">
      <c r="A5" s="80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0"/>
    </row>
    <row r="6" spans="1:15" s="29" customFormat="1" ht="23.25" customHeight="1">
      <c r="A6" s="26">
        <v>1</v>
      </c>
      <c r="B6" s="28" t="s">
        <v>78</v>
      </c>
      <c r="C6" s="28" t="s">
        <v>19</v>
      </c>
      <c r="D6" s="26" t="s">
        <v>67</v>
      </c>
      <c r="E6" s="26" t="s">
        <v>24</v>
      </c>
      <c r="F6" s="27" t="s">
        <v>68</v>
      </c>
      <c r="G6" s="28">
        <v>106.04</v>
      </c>
      <c r="H6" s="26">
        <v>18.61</v>
      </c>
      <c r="I6" s="28">
        <v>87.43</v>
      </c>
      <c r="J6" s="26">
        <f t="shared" ref="J6:J27" si="0">ROUND(L6/G6,0)</f>
        <v>6140</v>
      </c>
      <c r="K6" s="26">
        <f t="shared" ref="K6:K27" si="1">ROUND(L6/I6,0)</f>
        <v>7446</v>
      </c>
      <c r="L6" s="26">
        <v>651041</v>
      </c>
      <c r="M6" s="26"/>
      <c r="N6" s="26" t="s">
        <v>79</v>
      </c>
      <c r="O6" s="26"/>
    </row>
    <row r="7" spans="1:15" s="29" customFormat="1" ht="23.25" customHeight="1">
      <c r="A7" s="26">
        <v>2</v>
      </c>
      <c r="B7" s="28" t="s">
        <v>78</v>
      </c>
      <c r="C7" s="28" t="s">
        <v>105</v>
      </c>
      <c r="D7" s="26" t="s">
        <v>67</v>
      </c>
      <c r="E7" s="26" t="s">
        <v>24</v>
      </c>
      <c r="F7" s="27" t="s">
        <v>68</v>
      </c>
      <c r="G7" s="28">
        <v>114.77</v>
      </c>
      <c r="H7" s="26">
        <v>20.14</v>
      </c>
      <c r="I7" s="28">
        <v>94.63</v>
      </c>
      <c r="J7" s="26">
        <f t="shared" si="0"/>
        <v>6676</v>
      </c>
      <c r="K7" s="26">
        <f t="shared" si="1"/>
        <v>8097</v>
      </c>
      <c r="L7" s="26">
        <v>766236</v>
      </c>
      <c r="M7" s="26"/>
      <c r="N7" s="26" t="s">
        <v>79</v>
      </c>
      <c r="O7" s="26"/>
    </row>
    <row r="8" spans="1:15" s="29" customFormat="1" ht="23.25" customHeight="1">
      <c r="A8" s="26">
        <v>3</v>
      </c>
      <c r="B8" s="28" t="s">
        <v>78</v>
      </c>
      <c r="C8" s="28" t="s">
        <v>25</v>
      </c>
      <c r="D8" s="26" t="s">
        <v>69</v>
      </c>
      <c r="E8" s="26" t="s">
        <v>24</v>
      </c>
      <c r="F8" s="27" t="s">
        <v>68</v>
      </c>
      <c r="G8" s="28">
        <v>106.04</v>
      </c>
      <c r="H8" s="26">
        <v>18.61</v>
      </c>
      <c r="I8" s="28">
        <v>87.43</v>
      </c>
      <c r="J8" s="26">
        <f t="shared" si="0"/>
        <v>6492</v>
      </c>
      <c r="K8" s="26">
        <f t="shared" si="1"/>
        <v>7873</v>
      </c>
      <c r="L8" s="26">
        <v>688367</v>
      </c>
      <c r="M8" s="26"/>
      <c r="N8" s="26" t="s">
        <v>79</v>
      </c>
      <c r="O8" s="26"/>
    </row>
    <row r="9" spans="1:15" s="29" customFormat="1" ht="23.25" customHeight="1">
      <c r="A9" s="26">
        <v>4</v>
      </c>
      <c r="B9" s="28" t="s">
        <v>78</v>
      </c>
      <c r="C9" s="28" t="s">
        <v>70</v>
      </c>
      <c r="D9" s="26" t="s">
        <v>69</v>
      </c>
      <c r="E9" s="26" t="s">
        <v>24</v>
      </c>
      <c r="F9" s="27" t="s">
        <v>68</v>
      </c>
      <c r="G9" s="28">
        <v>114.77</v>
      </c>
      <c r="H9" s="26">
        <v>20.14</v>
      </c>
      <c r="I9" s="28">
        <v>94.63</v>
      </c>
      <c r="J9" s="26">
        <f t="shared" si="0"/>
        <v>7029</v>
      </c>
      <c r="K9" s="26">
        <f t="shared" si="1"/>
        <v>8525</v>
      </c>
      <c r="L9" s="26">
        <v>806750</v>
      </c>
      <c r="M9" s="26"/>
      <c r="N9" s="26" t="s">
        <v>79</v>
      </c>
      <c r="O9" s="26"/>
    </row>
    <row r="10" spans="1:15" s="29" customFormat="1" ht="23.25" customHeight="1">
      <c r="A10" s="26">
        <v>5</v>
      </c>
      <c r="B10" s="28" t="s">
        <v>78</v>
      </c>
      <c r="C10" s="28" t="s">
        <v>26</v>
      </c>
      <c r="D10" s="26" t="s">
        <v>69</v>
      </c>
      <c r="E10" s="26" t="s">
        <v>24</v>
      </c>
      <c r="F10" s="27" t="s">
        <v>68</v>
      </c>
      <c r="G10" s="28">
        <v>114.33</v>
      </c>
      <c r="H10" s="26">
        <v>20.060000000000002</v>
      </c>
      <c r="I10" s="28">
        <v>94.27</v>
      </c>
      <c r="J10" s="26">
        <f t="shared" si="0"/>
        <v>6676</v>
      </c>
      <c r="K10" s="26">
        <f t="shared" si="1"/>
        <v>8097</v>
      </c>
      <c r="L10" s="26">
        <v>763322</v>
      </c>
      <c r="M10" s="26"/>
      <c r="N10" s="26" t="s">
        <v>79</v>
      </c>
      <c r="O10" s="26"/>
    </row>
    <row r="11" spans="1:15" s="29" customFormat="1" ht="23.25" customHeight="1">
      <c r="A11" s="26">
        <v>6</v>
      </c>
      <c r="B11" s="28" t="s">
        <v>78</v>
      </c>
      <c r="C11" s="28" t="s">
        <v>28</v>
      </c>
      <c r="D11" s="26" t="s">
        <v>104</v>
      </c>
      <c r="E11" s="26" t="s">
        <v>24</v>
      </c>
      <c r="F11" s="27" t="s">
        <v>68</v>
      </c>
      <c r="G11" s="28">
        <v>106.04</v>
      </c>
      <c r="H11" s="26">
        <v>18.61</v>
      </c>
      <c r="I11" s="28">
        <v>87.43</v>
      </c>
      <c r="J11" s="26">
        <f t="shared" si="0"/>
        <v>6669</v>
      </c>
      <c r="K11" s="26">
        <f t="shared" si="1"/>
        <v>8088</v>
      </c>
      <c r="L11" s="26">
        <v>707136</v>
      </c>
      <c r="M11" s="26"/>
      <c r="N11" s="26" t="s">
        <v>79</v>
      </c>
      <c r="O11" s="26"/>
    </row>
    <row r="12" spans="1:15" s="29" customFormat="1" ht="23.25" customHeight="1">
      <c r="A12" s="26">
        <v>7</v>
      </c>
      <c r="B12" s="28" t="s">
        <v>78</v>
      </c>
      <c r="C12" s="28" t="s">
        <v>30</v>
      </c>
      <c r="D12" s="26" t="s">
        <v>104</v>
      </c>
      <c r="E12" s="26" t="s">
        <v>24</v>
      </c>
      <c r="F12" s="27" t="s">
        <v>68</v>
      </c>
      <c r="G12" s="28">
        <v>114.33</v>
      </c>
      <c r="H12" s="26">
        <v>20.060000000000002</v>
      </c>
      <c r="I12" s="28">
        <v>94.27</v>
      </c>
      <c r="J12" s="26">
        <f t="shared" si="0"/>
        <v>6809</v>
      </c>
      <c r="K12" s="26">
        <f t="shared" si="1"/>
        <v>8258</v>
      </c>
      <c r="L12" s="26">
        <v>778444</v>
      </c>
      <c r="M12" s="26"/>
      <c r="N12" s="26" t="s">
        <v>79</v>
      </c>
      <c r="O12" s="26"/>
    </row>
    <row r="13" spans="1:15" s="29" customFormat="1" ht="23.25" customHeight="1">
      <c r="A13" s="26">
        <v>8</v>
      </c>
      <c r="B13" s="28" t="s">
        <v>78</v>
      </c>
      <c r="C13" s="28" t="s">
        <v>103</v>
      </c>
      <c r="D13" s="26" t="s">
        <v>71</v>
      </c>
      <c r="E13" s="26" t="s">
        <v>24</v>
      </c>
      <c r="F13" s="27" t="s">
        <v>68</v>
      </c>
      <c r="G13" s="28">
        <v>106.04</v>
      </c>
      <c r="H13" s="26">
        <v>18.61</v>
      </c>
      <c r="I13" s="28">
        <v>87.43</v>
      </c>
      <c r="J13" s="26">
        <f t="shared" si="0"/>
        <v>6778</v>
      </c>
      <c r="K13" s="26">
        <f t="shared" si="1"/>
        <v>8221</v>
      </c>
      <c r="L13" s="26">
        <v>718785</v>
      </c>
      <c r="M13" s="26"/>
      <c r="N13" s="26" t="s">
        <v>79</v>
      </c>
      <c r="O13" s="26"/>
    </row>
    <row r="14" spans="1:15" s="49" customFormat="1" ht="23.25" customHeight="1">
      <c r="A14" s="26">
        <v>9</v>
      </c>
      <c r="B14" s="28" t="s">
        <v>78</v>
      </c>
      <c r="C14" s="28" t="s">
        <v>97</v>
      </c>
      <c r="D14" s="26" t="s">
        <v>96</v>
      </c>
      <c r="E14" s="26" t="s">
        <v>24</v>
      </c>
      <c r="F14" s="27" t="s">
        <v>68</v>
      </c>
      <c r="G14" s="28">
        <v>106.04</v>
      </c>
      <c r="H14" s="26">
        <v>18.61</v>
      </c>
      <c r="I14" s="28">
        <v>87.43</v>
      </c>
      <c r="J14" s="26">
        <f t="shared" si="0"/>
        <v>7329</v>
      </c>
      <c r="K14" s="26">
        <f t="shared" si="1"/>
        <v>8889</v>
      </c>
      <c r="L14" s="26">
        <v>777145</v>
      </c>
      <c r="M14" s="26"/>
      <c r="N14" s="26" t="s">
        <v>142</v>
      </c>
      <c r="O14" s="26"/>
    </row>
    <row r="15" spans="1:15" s="29" customFormat="1" ht="23.25" customHeight="1">
      <c r="A15" s="26">
        <v>10</v>
      </c>
      <c r="B15" s="28" t="s">
        <v>78</v>
      </c>
      <c r="C15" s="28" t="s">
        <v>95</v>
      </c>
      <c r="D15" s="26" t="s">
        <v>94</v>
      </c>
      <c r="E15" s="26" t="s">
        <v>24</v>
      </c>
      <c r="F15" s="27" t="s">
        <v>68</v>
      </c>
      <c r="G15" s="28">
        <v>106.04</v>
      </c>
      <c r="H15" s="26">
        <v>18.61</v>
      </c>
      <c r="I15" s="28">
        <v>87.43</v>
      </c>
      <c r="J15" s="26">
        <f t="shared" si="0"/>
        <v>7046</v>
      </c>
      <c r="K15" s="26">
        <f t="shared" si="1"/>
        <v>8545</v>
      </c>
      <c r="L15" s="26">
        <v>747114</v>
      </c>
      <c r="M15" s="26"/>
      <c r="N15" s="26" t="s">
        <v>79</v>
      </c>
      <c r="O15" s="26"/>
    </row>
    <row r="16" spans="1:15" s="29" customFormat="1" ht="23.25" customHeight="1">
      <c r="A16" s="26">
        <v>11</v>
      </c>
      <c r="B16" s="28" t="s">
        <v>78</v>
      </c>
      <c r="C16" s="28" t="s">
        <v>93</v>
      </c>
      <c r="D16" s="26" t="s">
        <v>91</v>
      </c>
      <c r="E16" s="26" t="s">
        <v>24</v>
      </c>
      <c r="F16" s="27" t="s">
        <v>68</v>
      </c>
      <c r="G16" s="28">
        <v>106.04</v>
      </c>
      <c r="H16" s="26">
        <v>18.61</v>
      </c>
      <c r="I16" s="28">
        <v>87.43</v>
      </c>
      <c r="J16" s="26">
        <f t="shared" si="0"/>
        <v>7063</v>
      </c>
      <c r="K16" s="26">
        <f t="shared" si="1"/>
        <v>8566</v>
      </c>
      <c r="L16" s="26">
        <v>748916</v>
      </c>
      <c r="M16" s="26"/>
      <c r="N16" s="26" t="s">
        <v>79</v>
      </c>
      <c r="O16" s="26"/>
    </row>
    <row r="17" spans="1:15" s="29" customFormat="1" ht="23.25" customHeight="1">
      <c r="A17" s="26">
        <v>12</v>
      </c>
      <c r="B17" s="28" t="s">
        <v>78</v>
      </c>
      <c r="C17" s="28" t="s">
        <v>90</v>
      </c>
      <c r="D17" s="26" t="s">
        <v>88</v>
      </c>
      <c r="E17" s="26" t="s">
        <v>24</v>
      </c>
      <c r="F17" s="27" t="s">
        <v>68</v>
      </c>
      <c r="G17" s="28">
        <v>106.04</v>
      </c>
      <c r="H17" s="26">
        <v>18.61</v>
      </c>
      <c r="I17" s="28">
        <v>87.43</v>
      </c>
      <c r="J17" s="26">
        <f t="shared" si="0"/>
        <v>7081</v>
      </c>
      <c r="K17" s="26">
        <f t="shared" si="1"/>
        <v>8588</v>
      </c>
      <c r="L17" s="26">
        <v>750825</v>
      </c>
      <c r="M17" s="26"/>
      <c r="N17" s="26" t="s">
        <v>79</v>
      </c>
      <c r="O17" s="26"/>
    </row>
    <row r="18" spans="1:15" s="29" customFormat="1" ht="23.25" customHeight="1">
      <c r="A18" s="26">
        <v>13</v>
      </c>
      <c r="B18" s="28" t="s">
        <v>78</v>
      </c>
      <c r="C18" s="28" t="s">
        <v>87</v>
      </c>
      <c r="D18" s="26" t="s">
        <v>86</v>
      </c>
      <c r="E18" s="26" t="s">
        <v>24</v>
      </c>
      <c r="F18" s="27" t="s">
        <v>68</v>
      </c>
      <c r="G18" s="28">
        <v>106.04</v>
      </c>
      <c r="H18" s="26">
        <v>18.61</v>
      </c>
      <c r="I18" s="28">
        <v>87.43</v>
      </c>
      <c r="J18" s="26">
        <f t="shared" si="0"/>
        <v>7098</v>
      </c>
      <c r="K18" s="26">
        <f t="shared" si="1"/>
        <v>8608</v>
      </c>
      <c r="L18" s="26">
        <v>752628</v>
      </c>
      <c r="M18" s="26"/>
      <c r="N18" s="26" t="s">
        <v>79</v>
      </c>
      <c r="O18" s="26"/>
    </row>
    <row r="19" spans="1:15" s="29" customFormat="1" ht="23.25" customHeight="1">
      <c r="A19" s="26">
        <v>14</v>
      </c>
      <c r="B19" s="28" t="s">
        <v>78</v>
      </c>
      <c r="C19" s="28" t="s">
        <v>43</v>
      </c>
      <c r="D19" s="26" t="s">
        <v>84</v>
      </c>
      <c r="E19" s="26" t="s">
        <v>24</v>
      </c>
      <c r="F19" s="27" t="s">
        <v>68</v>
      </c>
      <c r="G19" s="28">
        <v>114.77</v>
      </c>
      <c r="H19" s="26">
        <v>20.14</v>
      </c>
      <c r="I19" s="28">
        <v>94.63</v>
      </c>
      <c r="J19" s="26">
        <f t="shared" si="0"/>
        <v>7408</v>
      </c>
      <c r="K19" s="26">
        <f t="shared" si="1"/>
        <v>8985</v>
      </c>
      <c r="L19" s="26">
        <v>850248</v>
      </c>
      <c r="M19" s="26"/>
      <c r="N19" s="26" t="s">
        <v>79</v>
      </c>
      <c r="O19" s="26"/>
    </row>
    <row r="20" spans="1:15" s="29" customFormat="1" ht="23.25" customHeight="1">
      <c r="A20" s="26">
        <v>15</v>
      </c>
      <c r="B20" s="28" t="s">
        <v>78</v>
      </c>
      <c r="C20" s="28" t="s">
        <v>85</v>
      </c>
      <c r="D20" s="26" t="s">
        <v>84</v>
      </c>
      <c r="E20" s="26" t="s">
        <v>24</v>
      </c>
      <c r="F20" s="27" t="s">
        <v>68</v>
      </c>
      <c r="G20" s="28">
        <v>114.33</v>
      </c>
      <c r="H20" s="26">
        <v>20.060000000000002</v>
      </c>
      <c r="I20" s="28">
        <v>94.27</v>
      </c>
      <c r="J20" s="26">
        <f t="shared" si="0"/>
        <v>7054</v>
      </c>
      <c r="K20" s="26">
        <f t="shared" si="1"/>
        <v>8556</v>
      </c>
      <c r="L20" s="26">
        <v>806539</v>
      </c>
      <c r="M20" s="26"/>
      <c r="N20" s="26" t="s">
        <v>79</v>
      </c>
      <c r="O20" s="26"/>
    </row>
    <row r="21" spans="1:15" s="29" customFormat="1" ht="23.25" customHeight="1">
      <c r="A21" s="26">
        <v>16</v>
      </c>
      <c r="B21" s="28" t="s">
        <v>78</v>
      </c>
      <c r="C21" s="28" t="s">
        <v>81</v>
      </c>
      <c r="D21" s="26" t="s">
        <v>80</v>
      </c>
      <c r="E21" s="26" t="s">
        <v>24</v>
      </c>
      <c r="F21" s="27" t="s">
        <v>68</v>
      </c>
      <c r="G21" s="28">
        <v>106.04</v>
      </c>
      <c r="H21" s="26">
        <v>18.61</v>
      </c>
      <c r="I21" s="28">
        <v>87.43</v>
      </c>
      <c r="J21" s="26">
        <f t="shared" si="0"/>
        <v>7206</v>
      </c>
      <c r="K21" s="26">
        <f t="shared" si="1"/>
        <v>8740</v>
      </c>
      <c r="L21" s="26">
        <v>764156</v>
      </c>
      <c r="M21" s="26"/>
      <c r="N21" s="26" t="s">
        <v>79</v>
      </c>
      <c r="O21" s="26"/>
    </row>
    <row r="22" spans="1:15" s="29" customFormat="1" ht="23.25" customHeight="1">
      <c r="A22" s="26">
        <v>17</v>
      </c>
      <c r="B22" s="28" t="s">
        <v>78</v>
      </c>
      <c r="C22" s="28" t="s">
        <v>47</v>
      </c>
      <c r="D22" s="26" t="s">
        <v>80</v>
      </c>
      <c r="E22" s="26" t="s">
        <v>24</v>
      </c>
      <c r="F22" s="27" t="s">
        <v>68</v>
      </c>
      <c r="G22" s="28">
        <v>114.77</v>
      </c>
      <c r="H22" s="26">
        <v>20.14</v>
      </c>
      <c r="I22" s="28">
        <v>94.63</v>
      </c>
      <c r="J22" s="26">
        <f t="shared" si="0"/>
        <v>7799</v>
      </c>
      <c r="K22" s="26">
        <f t="shared" si="1"/>
        <v>9459</v>
      </c>
      <c r="L22" s="26">
        <v>895138</v>
      </c>
      <c r="M22" s="26"/>
      <c r="N22" s="26" t="s">
        <v>118</v>
      </c>
      <c r="O22" s="26"/>
    </row>
    <row r="23" spans="1:15" s="29" customFormat="1" ht="23.25" customHeight="1">
      <c r="A23" s="26">
        <v>18</v>
      </c>
      <c r="B23" s="28" t="s">
        <v>78</v>
      </c>
      <c r="C23" s="28" t="s">
        <v>73</v>
      </c>
      <c r="D23" s="26" t="s">
        <v>74</v>
      </c>
      <c r="E23" s="26" t="s">
        <v>24</v>
      </c>
      <c r="F23" s="27" t="s">
        <v>68</v>
      </c>
      <c r="G23" s="28">
        <v>106.04</v>
      </c>
      <c r="H23" s="26">
        <v>18.61</v>
      </c>
      <c r="I23" s="28">
        <v>87.43</v>
      </c>
      <c r="J23" s="26">
        <f t="shared" si="0"/>
        <v>6993</v>
      </c>
      <c r="K23" s="26">
        <f t="shared" si="1"/>
        <v>8481</v>
      </c>
      <c r="L23" s="26">
        <v>741493</v>
      </c>
      <c r="M23" s="26"/>
      <c r="N23" s="26" t="s">
        <v>79</v>
      </c>
      <c r="O23" s="26"/>
    </row>
    <row r="24" spans="1:15" s="29" customFormat="1" ht="23.25" customHeight="1">
      <c r="A24" s="26">
        <v>19</v>
      </c>
      <c r="B24" s="28" t="s">
        <v>78</v>
      </c>
      <c r="C24" s="28" t="s">
        <v>49</v>
      </c>
      <c r="D24" s="26" t="s">
        <v>74</v>
      </c>
      <c r="E24" s="26" t="s">
        <v>24</v>
      </c>
      <c r="F24" s="27" t="s">
        <v>68</v>
      </c>
      <c r="G24" s="28">
        <v>114.77</v>
      </c>
      <c r="H24" s="26">
        <v>20.14</v>
      </c>
      <c r="I24" s="28">
        <v>94.63</v>
      </c>
      <c r="J24" s="26">
        <f t="shared" si="0"/>
        <v>7530</v>
      </c>
      <c r="K24" s="26">
        <f t="shared" si="1"/>
        <v>9133</v>
      </c>
      <c r="L24" s="26">
        <v>864265</v>
      </c>
      <c r="M24" s="26"/>
      <c r="N24" s="26" t="s">
        <v>79</v>
      </c>
      <c r="O24" s="26"/>
    </row>
    <row r="25" spans="1:15" s="29" customFormat="1" ht="23.25" customHeight="1">
      <c r="A25" s="26">
        <v>20</v>
      </c>
      <c r="B25" s="28" t="s">
        <v>78</v>
      </c>
      <c r="C25" s="28" t="s">
        <v>50</v>
      </c>
      <c r="D25" s="26" t="s">
        <v>74</v>
      </c>
      <c r="E25" s="26" t="s">
        <v>24</v>
      </c>
      <c r="F25" s="27" t="s">
        <v>68</v>
      </c>
      <c r="G25" s="28">
        <v>114.33</v>
      </c>
      <c r="H25" s="26">
        <v>20.060000000000002</v>
      </c>
      <c r="I25" s="28">
        <v>94.27</v>
      </c>
      <c r="J25" s="26">
        <f t="shared" si="0"/>
        <v>7117</v>
      </c>
      <c r="K25" s="26">
        <f t="shared" si="1"/>
        <v>8631</v>
      </c>
      <c r="L25" s="26">
        <v>813655</v>
      </c>
      <c r="M25" s="26"/>
      <c r="N25" s="26" t="s">
        <v>79</v>
      </c>
      <c r="O25" s="26"/>
    </row>
    <row r="26" spans="1:15" s="29" customFormat="1" ht="23.25" customHeight="1">
      <c r="A26" s="26">
        <v>21</v>
      </c>
      <c r="B26" s="28" t="s">
        <v>78</v>
      </c>
      <c r="C26" s="28" t="s">
        <v>52</v>
      </c>
      <c r="D26" s="26" t="s">
        <v>75</v>
      </c>
      <c r="E26" s="26" t="s">
        <v>24</v>
      </c>
      <c r="F26" s="27" t="s">
        <v>68</v>
      </c>
      <c r="G26" s="28">
        <v>106.04</v>
      </c>
      <c r="H26" s="26">
        <v>18.61</v>
      </c>
      <c r="I26" s="28">
        <v>87.43</v>
      </c>
      <c r="J26" s="26">
        <f t="shared" si="0"/>
        <v>6552</v>
      </c>
      <c r="K26" s="26">
        <f t="shared" si="1"/>
        <v>7946</v>
      </c>
      <c r="L26" s="26">
        <v>694730</v>
      </c>
      <c r="M26" s="26"/>
      <c r="N26" s="26" t="s">
        <v>79</v>
      </c>
      <c r="O26" s="26"/>
    </row>
    <row r="27" spans="1:15" s="29" customFormat="1" ht="23.25" customHeight="1">
      <c r="A27" s="26">
        <v>22</v>
      </c>
      <c r="B27" s="28" t="s">
        <v>78</v>
      </c>
      <c r="C27" s="28" t="s">
        <v>53</v>
      </c>
      <c r="D27" s="26" t="s">
        <v>75</v>
      </c>
      <c r="E27" s="26" t="s">
        <v>24</v>
      </c>
      <c r="F27" s="27" t="s">
        <v>68</v>
      </c>
      <c r="G27" s="28">
        <v>114.77</v>
      </c>
      <c r="H27" s="26">
        <v>20.14</v>
      </c>
      <c r="I27" s="28">
        <v>94.63</v>
      </c>
      <c r="J27" s="26">
        <f t="shared" si="0"/>
        <v>7028</v>
      </c>
      <c r="K27" s="26">
        <f t="shared" si="1"/>
        <v>8524</v>
      </c>
      <c r="L27" s="26">
        <v>806652</v>
      </c>
      <c r="M27" s="26"/>
      <c r="N27" s="26" t="s">
        <v>79</v>
      </c>
      <c r="O27" s="42"/>
    </row>
    <row r="28" spans="1:15" s="2" customFormat="1" ht="24.95" customHeight="1">
      <c r="A28" s="82" t="s">
        <v>56</v>
      </c>
      <c r="B28" s="82"/>
      <c r="C28" s="82"/>
      <c r="D28" s="82"/>
      <c r="E28" s="82"/>
      <c r="F28" s="83"/>
      <c r="G28" s="30">
        <f>SUM(G6:G27)</f>
        <v>2418.4199999999996</v>
      </c>
      <c r="H28" s="30">
        <f>SUM(H6:H27)</f>
        <v>424.40000000000009</v>
      </c>
      <c r="I28" s="30">
        <f>SUM(I6:I27)</f>
        <v>1994.02</v>
      </c>
      <c r="J28" s="39">
        <f t="shared" ref="J28" si="2">ROUND(L28/G28,0)</f>
        <v>6985</v>
      </c>
      <c r="K28" s="39">
        <f t="shared" ref="K28" si="3">ROUND(L28/I28,0)</f>
        <v>8472</v>
      </c>
      <c r="L28" s="38">
        <f>SUM(L6:L27)</f>
        <v>16893585</v>
      </c>
      <c r="M28" s="30"/>
      <c r="N28" s="32"/>
      <c r="O28" s="34"/>
    </row>
    <row r="29" spans="1:15" s="2" customFormat="1" ht="32.1" customHeight="1">
      <c r="A29" s="72" t="s">
        <v>141</v>
      </c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4"/>
    </row>
    <row r="30" spans="1:15" s="2" customFormat="1" ht="54" customHeight="1">
      <c r="A30" s="75" t="s">
        <v>76</v>
      </c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</row>
    <row r="31" spans="1:15" s="2" customFormat="1" ht="19.5" customHeight="1">
      <c r="A31" s="68" t="s">
        <v>58</v>
      </c>
      <c r="B31" s="68"/>
      <c r="C31" s="68"/>
      <c r="D31" s="68"/>
      <c r="E31" s="68"/>
      <c r="F31" s="35"/>
      <c r="G31" s="36"/>
      <c r="H31" s="36"/>
      <c r="I31" s="36"/>
      <c r="J31" s="36"/>
      <c r="K31" s="68" t="s">
        <v>59</v>
      </c>
      <c r="L31" s="68"/>
      <c r="M31" s="36"/>
      <c r="N31" s="37"/>
      <c r="O31" s="37"/>
    </row>
    <row r="32" spans="1:15" s="2" customFormat="1" ht="19.5" customHeight="1">
      <c r="A32" s="50" t="s">
        <v>134</v>
      </c>
      <c r="B32" s="50"/>
      <c r="C32" s="50"/>
      <c r="D32" s="50"/>
      <c r="E32" s="50"/>
      <c r="F32" s="35"/>
      <c r="G32" s="37"/>
      <c r="H32" s="37"/>
      <c r="I32" s="37"/>
      <c r="J32" s="37"/>
      <c r="K32" s="68" t="s">
        <v>60</v>
      </c>
      <c r="L32" s="68"/>
      <c r="M32" s="36"/>
      <c r="N32" s="37"/>
      <c r="O32" s="37"/>
    </row>
    <row r="33" spans="1:15" s="2" customFormat="1" ht="19.5" customHeight="1">
      <c r="A33" s="68" t="s">
        <v>77</v>
      </c>
      <c r="B33" s="68"/>
      <c r="C33" s="68"/>
      <c r="D33" s="68"/>
      <c r="E33" s="68"/>
      <c r="F33" s="19"/>
      <c r="G33" s="19"/>
      <c r="H33" s="19"/>
      <c r="I33" s="19"/>
      <c r="J33" s="19"/>
      <c r="K33" s="19"/>
      <c r="L33" s="19"/>
      <c r="M33" s="19"/>
      <c r="N33" s="19"/>
      <c r="O33" s="19"/>
    </row>
  </sheetData>
  <autoFilter ref="A5:O33"/>
  <mergeCells count="25">
    <mergeCell ref="A32:E32"/>
    <mergeCell ref="K32:L32"/>
    <mergeCell ref="A33:E33"/>
    <mergeCell ref="O4:O5"/>
    <mergeCell ref="A28:F28"/>
    <mergeCell ref="A29:O29"/>
    <mergeCell ref="A30:O30"/>
    <mergeCell ref="A31:E31"/>
    <mergeCell ref="K31:L31"/>
    <mergeCell ref="I4:I5"/>
    <mergeCell ref="J4:J5"/>
    <mergeCell ref="K4:K5"/>
    <mergeCell ref="L4:L5"/>
    <mergeCell ref="M4:M5"/>
    <mergeCell ref="N4:N5"/>
    <mergeCell ref="A1:B1"/>
    <mergeCell ref="A2:O2"/>
    <mergeCell ref="A4:A5"/>
    <mergeCell ref="B4:B5"/>
    <mergeCell ref="C4:C5"/>
    <mergeCell ref="D4:D5"/>
    <mergeCell ref="E4:E5"/>
    <mergeCell ref="F4:F5"/>
    <mergeCell ref="G4:G5"/>
    <mergeCell ref="H4:H5"/>
  </mergeCells>
  <phoneticPr fontId="3" type="noConversion"/>
  <pageMargins left="0.47244094488188981" right="0.31496062992125984" top="0.47244094488188981" bottom="0.47244094488188981" header="0.19685039370078741" footer="0.19685039370078741"/>
  <pageSetup paperSize="9" firstPageNumber="429496319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O33"/>
  <sheetViews>
    <sheetView workbookViewId="0">
      <selection activeCell="L19" sqref="L19"/>
    </sheetView>
  </sheetViews>
  <sheetFormatPr defaultColWidth="9" defaultRowHeight="14.25"/>
  <cols>
    <col min="1" max="1" width="3.875" style="18" customWidth="1"/>
    <col min="2" max="2" width="6.625" style="18" customWidth="1"/>
    <col min="3" max="3" width="4.875" style="18" customWidth="1"/>
    <col min="4" max="4" width="3.875" style="18" customWidth="1"/>
    <col min="5" max="5" width="11.75" style="18" customWidth="1"/>
    <col min="6" max="6" width="4.375" style="19" customWidth="1"/>
    <col min="7" max="8" width="8.375" style="18" customWidth="1"/>
    <col min="9" max="9" width="7.875" style="18" customWidth="1"/>
    <col min="10" max="10" width="8.875" style="18" customWidth="1"/>
    <col min="11" max="11" width="9.875" style="18" customWidth="1"/>
    <col min="12" max="12" width="9.5" style="18" customWidth="1"/>
    <col min="13" max="13" width="11.375" style="18" customWidth="1"/>
    <col min="14" max="14" width="5.375" style="18" customWidth="1"/>
    <col min="15" max="15" width="14.75" style="18" customWidth="1"/>
    <col min="16" max="16384" width="9" style="1"/>
  </cols>
  <sheetData>
    <row r="1" spans="1:15" ht="18" customHeight="1">
      <c r="A1" s="64" t="s">
        <v>0</v>
      </c>
      <c r="B1" s="64"/>
    </row>
    <row r="2" spans="1:15" ht="30" customHeight="1">
      <c r="A2" s="65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15" ht="21.75" customHeight="1">
      <c r="A3" s="20" t="s">
        <v>107</v>
      </c>
      <c r="B3" s="21"/>
      <c r="C3" s="21"/>
      <c r="D3" s="21"/>
      <c r="E3" s="21"/>
      <c r="F3" s="22"/>
      <c r="G3" s="23"/>
      <c r="H3" s="23"/>
      <c r="K3" s="24" t="s">
        <v>3</v>
      </c>
      <c r="M3" s="23"/>
      <c r="N3" s="25"/>
      <c r="O3" s="25"/>
    </row>
    <row r="4" spans="1:15" ht="30" customHeight="1">
      <c r="A4" s="66" t="s">
        <v>4</v>
      </c>
      <c r="B4" s="67" t="s">
        <v>5</v>
      </c>
      <c r="C4" s="67" t="s">
        <v>6</v>
      </c>
      <c r="D4" s="67" t="s">
        <v>7</v>
      </c>
      <c r="E4" s="67" t="s">
        <v>8</v>
      </c>
      <c r="F4" s="67" t="s">
        <v>9</v>
      </c>
      <c r="G4" s="67" t="s">
        <v>10</v>
      </c>
      <c r="H4" s="67" t="s">
        <v>11</v>
      </c>
      <c r="I4" s="67" t="s">
        <v>12</v>
      </c>
      <c r="J4" s="67" t="s">
        <v>13</v>
      </c>
      <c r="K4" s="67" t="s">
        <v>14</v>
      </c>
      <c r="L4" s="67" t="s">
        <v>15</v>
      </c>
      <c r="M4" s="67" t="s">
        <v>16</v>
      </c>
      <c r="N4" s="67" t="s">
        <v>17</v>
      </c>
      <c r="O4" s="66" t="s">
        <v>18</v>
      </c>
    </row>
    <row r="5" spans="1:15">
      <c r="A5" s="66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6"/>
    </row>
    <row r="6" spans="1:15" s="9" customFormat="1" ht="23.25" customHeight="1">
      <c r="A6" s="26">
        <v>1</v>
      </c>
      <c r="B6" s="28" t="s">
        <v>108</v>
      </c>
      <c r="C6" s="28" t="s">
        <v>19</v>
      </c>
      <c r="D6" s="26" t="s">
        <v>67</v>
      </c>
      <c r="E6" s="26" t="s">
        <v>24</v>
      </c>
      <c r="F6" s="27" t="s">
        <v>68</v>
      </c>
      <c r="G6" s="28">
        <v>116.43</v>
      </c>
      <c r="H6" s="26">
        <v>22.360000000000014</v>
      </c>
      <c r="I6" s="28">
        <v>94.07</v>
      </c>
      <c r="J6" s="26">
        <f t="shared" ref="J6:J27" si="0">ROUND(L6/G6,0)</f>
        <v>6468</v>
      </c>
      <c r="K6" s="26">
        <f t="shared" ref="K6:K27" si="1">ROUND(L6/I6,0)</f>
        <v>8006</v>
      </c>
      <c r="L6" s="26">
        <v>753090</v>
      </c>
      <c r="M6" s="26"/>
      <c r="N6" s="26" t="s">
        <v>144</v>
      </c>
      <c r="O6" s="26"/>
    </row>
    <row r="7" spans="1:15" s="9" customFormat="1" ht="23.25" customHeight="1">
      <c r="A7" s="26">
        <v>2</v>
      </c>
      <c r="B7" s="28" t="s">
        <v>108</v>
      </c>
      <c r="C7" s="28" t="s">
        <v>105</v>
      </c>
      <c r="D7" s="26" t="s">
        <v>67</v>
      </c>
      <c r="E7" s="26" t="s">
        <v>23</v>
      </c>
      <c r="F7" s="27" t="s">
        <v>68</v>
      </c>
      <c r="G7" s="28">
        <v>75.86</v>
      </c>
      <c r="H7" s="26">
        <v>14.57</v>
      </c>
      <c r="I7" s="28">
        <v>61.29</v>
      </c>
      <c r="J7" s="26">
        <f t="shared" si="0"/>
        <v>6568</v>
      </c>
      <c r="K7" s="26">
        <f t="shared" si="1"/>
        <v>8130</v>
      </c>
      <c r="L7" s="26">
        <v>498276</v>
      </c>
      <c r="M7" s="26"/>
      <c r="N7" s="26" t="s">
        <v>144</v>
      </c>
      <c r="O7" s="26"/>
    </row>
    <row r="8" spans="1:15" s="9" customFormat="1" ht="23.25" customHeight="1">
      <c r="A8" s="26">
        <v>3</v>
      </c>
      <c r="B8" s="28" t="s">
        <v>108</v>
      </c>
      <c r="C8" s="28" t="s">
        <v>25</v>
      </c>
      <c r="D8" s="26" t="s">
        <v>69</v>
      </c>
      <c r="E8" s="26" t="s">
        <v>24</v>
      </c>
      <c r="F8" s="27" t="s">
        <v>68</v>
      </c>
      <c r="G8" s="28">
        <v>116.43</v>
      </c>
      <c r="H8" s="26">
        <v>22.360000000000014</v>
      </c>
      <c r="I8" s="28">
        <v>94.07</v>
      </c>
      <c r="J8" s="26">
        <f t="shared" si="0"/>
        <v>6820</v>
      </c>
      <c r="K8" s="26">
        <f t="shared" si="1"/>
        <v>8441</v>
      </c>
      <c r="L8" s="26">
        <v>794073</v>
      </c>
      <c r="M8" s="26"/>
      <c r="N8" s="26" t="s">
        <v>144</v>
      </c>
      <c r="O8" s="26"/>
    </row>
    <row r="9" spans="1:15" s="9" customFormat="1" ht="23.25" customHeight="1">
      <c r="A9" s="26">
        <v>4</v>
      </c>
      <c r="B9" s="28" t="s">
        <v>108</v>
      </c>
      <c r="C9" s="28" t="s">
        <v>70</v>
      </c>
      <c r="D9" s="26" t="s">
        <v>69</v>
      </c>
      <c r="E9" s="26" t="s">
        <v>23</v>
      </c>
      <c r="F9" s="27" t="s">
        <v>68</v>
      </c>
      <c r="G9" s="28">
        <v>75.86</v>
      </c>
      <c r="H9" s="26">
        <v>14.57</v>
      </c>
      <c r="I9" s="28">
        <v>61.29</v>
      </c>
      <c r="J9" s="26">
        <f t="shared" si="0"/>
        <v>6922</v>
      </c>
      <c r="K9" s="26">
        <f t="shared" si="1"/>
        <v>8568</v>
      </c>
      <c r="L9" s="26">
        <v>525131</v>
      </c>
      <c r="M9" s="26"/>
      <c r="N9" s="26" t="s">
        <v>144</v>
      </c>
      <c r="O9" s="26"/>
    </row>
    <row r="10" spans="1:15" s="9" customFormat="1" ht="23.25" customHeight="1">
      <c r="A10" s="26">
        <v>5</v>
      </c>
      <c r="B10" s="28" t="s">
        <v>108</v>
      </c>
      <c r="C10" s="28" t="s">
        <v>28</v>
      </c>
      <c r="D10" s="26" t="s">
        <v>104</v>
      </c>
      <c r="E10" s="26" t="s">
        <v>24</v>
      </c>
      <c r="F10" s="27" t="s">
        <v>68</v>
      </c>
      <c r="G10" s="28">
        <v>116.43</v>
      </c>
      <c r="H10" s="26">
        <v>22.360000000000014</v>
      </c>
      <c r="I10" s="28">
        <v>94.07</v>
      </c>
      <c r="J10" s="26">
        <f t="shared" si="0"/>
        <v>6996</v>
      </c>
      <c r="K10" s="26">
        <f t="shared" si="1"/>
        <v>8659</v>
      </c>
      <c r="L10" s="26">
        <v>814565</v>
      </c>
      <c r="M10" s="26"/>
      <c r="N10" s="26" t="s">
        <v>144</v>
      </c>
      <c r="O10" s="26"/>
    </row>
    <row r="11" spans="1:15" s="9" customFormat="1" ht="23.25" customHeight="1">
      <c r="A11" s="26">
        <v>6</v>
      </c>
      <c r="B11" s="28" t="s">
        <v>108</v>
      </c>
      <c r="C11" s="28" t="s">
        <v>29</v>
      </c>
      <c r="D11" s="26" t="s">
        <v>104</v>
      </c>
      <c r="E11" s="26" t="s">
        <v>23</v>
      </c>
      <c r="F11" s="27" t="s">
        <v>68</v>
      </c>
      <c r="G11" s="28">
        <v>75.86</v>
      </c>
      <c r="H11" s="26">
        <v>14.57</v>
      </c>
      <c r="I11" s="28">
        <v>61.29</v>
      </c>
      <c r="J11" s="26">
        <f t="shared" si="0"/>
        <v>7099</v>
      </c>
      <c r="K11" s="26">
        <f t="shared" si="1"/>
        <v>8787</v>
      </c>
      <c r="L11" s="26">
        <v>538558</v>
      </c>
      <c r="M11" s="26"/>
      <c r="N11" s="26" t="s">
        <v>144</v>
      </c>
      <c r="O11" s="26"/>
    </row>
    <row r="12" spans="1:15" s="9" customFormat="1" ht="23.25" customHeight="1">
      <c r="A12" s="26">
        <v>7</v>
      </c>
      <c r="B12" s="28" t="s">
        <v>108</v>
      </c>
      <c r="C12" s="28" t="s">
        <v>103</v>
      </c>
      <c r="D12" s="26" t="s">
        <v>71</v>
      </c>
      <c r="E12" s="26" t="s">
        <v>24</v>
      </c>
      <c r="F12" s="27" t="s">
        <v>68</v>
      </c>
      <c r="G12" s="28">
        <v>116.43</v>
      </c>
      <c r="H12" s="26">
        <v>22.360000000000014</v>
      </c>
      <c r="I12" s="28">
        <v>94.07</v>
      </c>
      <c r="J12" s="26">
        <f t="shared" si="0"/>
        <v>7161</v>
      </c>
      <c r="K12" s="26">
        <f t="shared" si="1"/>
        <v>8863</v>
      </c>
      <c r="L12" s="26">
        <v>833776</v>
      </c>
      <c r="M12" s="26"/>
      <c r="N12" s="26" t="s">
        <v>144</v>
      </c>
      <c r="O12" s="26"/>
    </row>
    <row r="13" spans="1:15" s="9" customFormat="1" ht="23.25" customHeight="1">
      <c r="A13" s="26">
        <v>8</v>
      </c>
      <c r="B13" s="28" t="s">
        <v>108</v>
      </c>
      <c r="C13" s="28" t="s">
        <v>102</v>
      </c>
      <c r="D13" s="26" t="s">
        <v>71</v>
      </c>
      <c r="E13" s="26" t="s">
        <v>23</v>
      </c>
      <c r="F13" s="27" t="s">
        <v>68</v>
      </c>
      <c r="G13" s="28">
        <v>75.86</v>
      </c>
      <c r="H13" s="26">
        <v>14.57</v>
      </c>
      <c r="I13" s="28">
        <v>61.29</v>
      </c>
      <c r="J13" s="26">
        <f t="shared" si="0"/>
        <v>7170</v>
      </c>
      <c r="K13" s="26">
        <f t="shared" si="1"/>
        <v>8875</v>
      </c>
      <c r="L13" s="26">
        <v>543944</v>
      </c>
      <c r="M13" s="26"/>
      <c r="N13" s="26" t="s">
        <v>144</v>
      </c>
      <c r="O13" s="26"/>
    </row>
    <row r="14" spans="1:15" s="9" customFormat="1" ht="23.25" customHeight="1">
      <c r="A14" s="26">
        <v>9</v>
      </c>
      <c r="B14" s="28" t="s">
        <v>108</v>
      </c>
      <c r="C14" s="28" t="s">
        <v>101</v>
      </c>
      <c r="D14" s="26" t="s">
        <v>72</v>
      </c>
      <c r="E14" s="26" t="s">
        <v>24</v>
      </c>
      <c r="F14" s="27" t="s">
        <v>68</v>
      </c>
      <c r="G14" s="28">
        <v>116.43</v>
      </c>
      <c r="H14" s="26">
        <v>22.360000000000014</v>
      </c>
      <c r="I14" s="28">
        <v>94.07</v>
      </c>
      <c r="J14" s="26">
        <f t="shared" si="0"/>
        <v>7223</v>
      </c>
      <c r="K14" s="26">
        <f t="shared" si="1"/>
        <v>8940</v>
      </c>
      <c r="L14" s="26">
        <v>840995</v>
      </c>
      <c r="M14" s="26"/>
      <c r="N14" s="26" t="s">
        <v>144</v>
      </c>
      <c r="O14" s="26"/>
    </row>
    <row r="15" spans="1:15" s="9" customFormat="1" ht="23.25" customHeight="1">
      <c r="A15" s="26">
        <v>10</v>
      </c>
      <c r="B15" s="28" t="s">
        <v>108</v>
      </c>
      <c r="C15" s="28" t="s">
        <v>100</v>
      </c>
      <c r="D15" s="26" t="s">
        <v>72</v>
      </c>
      <c r="E15" s="26" t="s">
        <v>23</v>
      </c>
      <c r="F15" s="27" t="s">
        <v>68</v>
      </c>
      <c r="G15" s="28">
        <v>75.86</v>
      </c>
      <c r="H15" s="26">
        <v>14.57</v>
      </c>
      <c r="I15" s="28">
        <v>61.29</v>
      </c>
      <c r="J15" s="26">
        <f t="shared" si="0"/>
        <v>7232</v>
      </c>
      <c r="K15" s="26">
        <f t="shared" si="1"/>
        <v>8952</v>
      </c>
      <c r="L15" s="26">
        <v>548647</v>
      </c>
      <c r="M15" s="26"/>
      <c r="N15" s="26" t="s">
        <v>144</v>
      </c>
      <c r="O15" s="26"/>
    </row>
    <row r="16" spans="1:15" s="29" customFormat="1" ht="23.25" customHeight="1">
      <c r="A16" s="26">
        <v>11</v>
      </c>
      <c r="B16" s="28" t="s">
        <v>108</v>
      </c>
      <c r="C16" s="28" t="s">
        <v>109</v>
      </c>
      <c r="D16" s="26" t="s">
        <v>99</v>
      </c>
      <c r="E16" s="26" t="s">
        <v>24</v>
      </c>
      <c r="F16" s="27" t="s">
        <v>68</v>
      </c>
      <c r="G16" s="28">
        <v>116.43</v>
      </c>
      <c r="H16" s="26">
        <v>22.360000000000014</v>
      </c>
      <c r="I16" s="28">
        <v>94.07</v>
      </c>
      <c r="J16" s="26">
        <f t="shared" si="0"/>
        <v>7275</v>
      </c>
      <c r="K16" s="26">
        <f t="shared" si="1"/>
        <v>9004</v>
      </c>
      <c r="L16" s="26">
        <v>847049</v>
      </c>
      <c r="M16" s="26"/>
      <c r="N16" s="26" t="s">
        <v>144</v>
      </c>
      <c r="O16" s="26"/>
    </row>
    <row r="17" spans="1:15" s="9" customFormat="1" ht="23.25" customHeight="1">
      <c r="A17" s="26">
        <v>12</v>
      </c>
      <c r="B17" s="28" t="s">
        <v>108</v>
      </c>
      <c r="C17" s="28" t="s">
        <v>110</v>
      </c>
      <c r="D17" s="26" t="s">
        <v>98</v>
      </c>
      <c r="E17" s="26" t="s">
        <v>23</v>
      </c>
      <c r="F17" s="27" t="s">
        <v>68</v>
      </c>
      <c r="G17" s="28">
        <v>75.86</v>
      </c>
      <c r="H17" s="26">
        <v>14.57</v>
      </c>
      <c r="I17" s="28">
        <v>61.29</v>
      </c>
      <c r="J17" s="26">
        <f t="shared" si="0"/>
        <v>7330</v>
      </c>
      <c r="K17" s="26">
        <f t="shared" si="1"/>
        <v>9073</v>
      </c>
      <c r="L17" s="26">
        <v>556081</v>
      </c>
      <c r="M17" s="26"/>
      <c r="N17" s="26" t="s">
        <v>144</v>
      </c>
      <c r="O17" s="26"/>
    </row>
    <row r="18" spans="1:15" s="9" customFormat="1" ht="23.25" customHeight="1">
      <c r="A18" s="26">
        <v>13</v>
      </c>
      <c r="B18" s="28" t="s">
        <v>108</v>
      </c>
      <c r="C18" s="28" t="s">
        <v>111</v>
      </c>
      <c r="D18" s="26" t="s">
        <v>94</v>
      </c>
      <c r="E18" s="26" t="s">
        <v>23</v>
      </c>
      <c r="F18" s="27" t="s">
        <v>68</v>
      </c>
      <c r="G18" s="28">
        <v>75.86</v>
      </c>
      <c r="H18" s="26">
        <v>14.57</v>
      </c>
      <c r="I18" s="28">
        <v>61.29</v>
      </c>
      <c r="J18" s="26">
        <f t="shared" si="0"/>
        <v>7391</v>
      </c>
      <c r="K18" s="26">
        <f t="shared" si="1"/>
        <v>9148</v>
      </c>
      <c r="L18" s="26">
        <v>560709</v>
      </c>
      <c r="M18" s="26"/>
      <c r="N18" s="26" t="s">
        <v>144</v>
      </c>
      <c r="O18" s="26"/>
    </row>
    <row r="19" spans="1:15" s="9" customFormat="1" ht="23.25" customHeight="1">
      <c r="A19" s="26">
        <v>14</v>
      </c>
      <c r="B19" s="28" t="s">
        <v>108</v>
      </c>
      <c r="C19" s="28" t="s">
        <v>92</v>
      </c>
      <c r="D19" s="26" t="s">
        <v>91</v>
      </c>
      <c r="E19" s="26" t="s">
        <v>23</v>
      </c>
      <c r="F19" s="27" t="s">
        <v>68</v>
      </c>
      <c r="G19" s="28">
        <v>75.86</v>
      </c>
      <c r="H19" s="26">
        <v>14.57</v>
      </c>
      <c r="I19" s="28">
        <v>61.29</v>
      </c>
      <c r="J19" s="26">
        <f t="shared" si="0"/>
        <v>7408</v>
      </c>
      <c r="K19" s="26">
        <f t="shared" si="1"/>
        <v>9170</v>
      </c>
      <c r="L19" s="26">
        <v>561999</v>
      </c>
      <c r="M19" s="26"/>
      <c r="N19" s="26" t="s">
        <v>144</v>
      </c>
      <c r="O19" s="26"/>
    </row>
    <row r="20" spans="1:15" s="48" customFormat="1" ht="23.25" customHeight="1">
      <c r="A20" s="26">
        <v>15</v>
      </c>
      <c r="B20" s="28" t="s">
        <v>108</v>
      </c>
      <c r="C20" s="28" t="s">
        <v>89</v>
      </c>
      <c r="D20" s="26" t="s">
        <v>88</v>
      </c>
      <c r="E20" s="26" t="s">
        <v>23</v>
      </c>
      <c r="F20" s="27" t="s">
        <v>68</v>
      </c>
      <c r="G20" s="28">
        <v>75.86</v>
      </c>
      <c r="H20" s="26">
        <v>14.57</v>
      </c>
      <c r="I20" s="28">
        <v>61.29</v>
      </c>
      <c r="J20" s="26">
        <f t="shared" si="0"/>
        <v>7790</v>
      </c>
      <c r="K20" s="26">
        <f t="shared" si="1"/>
        <v>9642</v>
      </c>
      <c r="L20" s="26">
        <v>590953</v>
      </c>
      <c r="M20" s="26"/>
      <c r="N20" s="26" t="s">
        <v>130</v>
      </c>
      <c r="O20" s="26"/>
    </row>
    <row r="21" spans="1:15" s="9" customFormat="1" ht="23.25" customHeight="1">
      <c r="A21" s="26">
        <v>16</v>
      </c>
      <c r="B21" s="28" t="s">
        <v>108</v>
      </c>
      <c r="C21" s="28" t="s">
        <v>42</v>
      </c>
      <c r="D21" s="26" t="s">
        <v>84</v>
      </c>
      <c r="E21" s="26" t="s">
        <v>24</v>
      </c>
      <c r="F21" s="27" t="s">
        <v>68</v>
      </c>
      <c r="G21" s="28">
        <v>116.43</v>
      </c>
      <c r="H21" s="26">
        <v>22.360000000000014</v>
      </c>
      <c r="I21" s="28">
        <v>94.07</v>
      </c>
      <c r="J21" s="26">
        <f t="shared" si="0"/>
        <v>7293</v>
      </c>
      <c r="K21" s="26">
        <f t="shared" si="1"/>
        <v>9027</v>
      </c>
      <c r="L21" s="26">
        <v>849145</v>
      </c>
      <c r="M21" s="26"/>
      <c r="N21" s="26" t="s">
        <v>144</v>
      </c>
      <c r="O21" s="26"/>
    </row>
    <row r="22" spans="1:15" s="9" customFormat="1" ht="23.25" customHeight="1">
      <c r="A22" s="26">
        <v>17</v>
      </c>
      <c r="B22" s="28" t="s">
        <v>108</v>
      </c>
      <c r="C22" s="28" t="s">
        <v>43</v>
      </c>
      <c r="D22" s="26" t="s">
        <v>84</v>
      </c>
      <c r="E22" s="26" t="s">
        <v>23</v>
      </c>
      <c r="F22" s="27" t="s">
        <v>68</v>
      </c>
      <c r="G22" s="28">
        <v>75.86</v>
      </c>
      <c r="H22" s="26">
        <v>14.57</v>
      </c>
      <c r="I22" s="28">
        <v>61.29</v>
      </c>
      <c r="J22" s="26">
        <f t="shared" si="0"/>
        <v>7303</v>
      </c>
      <c r="K22" s="26">
        <f t="shared" si="1"/>
        <v>9040</v>
      </c>
      <c r="L22" s="26">
        <v>554033</v>
      </c>
      <c r="M22" s="26"/>
      <c r="N22" s="26" t="s">
        <v>144</v>
      </c>
      <c r="O22" s="26"/>
    </row>
    <row r="23" spans="1:15" s="9" customFormat="1" ht="23.25" customHeight="1">
      <c r="A23" s="26">
        <v>18</v>
      </c>
      <c r="B23" s="28" t="s">
        <v>108</v>
      </c>
      <c r="C23" s="28" t="s">
        <v>112</v>
      </c>
      <c r="D23" s="26" t="s">
        <v>83</v>
      </c>
      <c r="E23" s="26" t="s">
        <v>23</v>
      </c>
      <c r="F23" s="27" t="s">
        <v>68</v>
      </c>
      <c r="G23" s="28">
        <v>75.86</v>
      </c>
      <c r="H23" s="26">
        <v>14.57</v>
      </c>
      <c r="I23" s="28">
        <v>61.29</v>
      </c>
      <c r="J23" s="26">
        <f t="shared" si="0"/>
        <v>7480</v>
      </c>
      <c r="K23" s="26">
        <f t="shared" si="1"/>
        <v>9259</v>
      </c>
      <c r="L23" s="26">
        <v>567460</v>
      </c>
      <c r="M23" s="26"/>
      <c r="N23" s="26" t="s">
        <v>144</v>
      </c>
      <c r="O23" s="26"/>
    </row>
    <row r="24" spans="1:15" s="9" customFormat="1" ht="23.25" customHeight="1">
      <c r="A24" s="26">
        <v>19</v>
      </c>
      <c r="B24" s="28" t="s">
        <v>108</v>
      </c>
      <c r="C24" s="28" t="s">
        <v>73</v>
      </c>
      <c r="D24" s="26" t="s">
        <v>74</v>
      </c>
      <c r="E24" s="26" t="s">
        <v>24</v>
      </c>
      <c r="F24" s="27" t="s">
        <v>68</v>
      </c>
      <c r="G24" s="28">
        <v>116.43</v>
      </c>
      <c r="H24" s="26">
        <v>22.360000000000014</v>
      </c>
      <c r="I24" s="28">
        <v>94.07</v>
      </c>
      <c r="J24" s="26">
        <f t="shared" si="0"/>
        <v>7328</v>
      </c>
      <c r="K24" s="26">
        <f t="shared" si="1"/>
        <v>9070</v>
      </c>
      <c r="L24" s="26">
        <v>853220</v>
      </c>
      <c r="M24" s="26"/>
      <c r="N24" s="26" t="s">
        <v>144</v>
      </c>
      <c r="O24" s="26"/>
    </row>
    <row r="25" spans="1:15" s="9" customFormat="1" ht="23.25" customHeight="1">
      <c r="A25" s="26">
        <v>20</v>
      </c>
      <c r="B25" s="28" t="s">
        <v>108</v>
      </c>
      <c r="C25" s="28" t="s">
        <v>52</v>
      </c>
      <c r="D25" s="26" t="s">
        <v>75</v>
      </c>
      <c r="E25" s="26" t="s">
        <v>24</v>
      </c>
      <c r="F25" s="27" t="s">
        <v>68</v>
      </c>
      <c r="G25" s="28">
        <v>116.43</v>
      </c>
      <c r="H25" s="26">
        <v>22.360000000000014</v>
      </c>
      <c r="I25" s="28">
        <v>94.07</v>
      </c>
      <c r="J25" s="26">
        <f t="shared" si="0"/>
        <v>6888</v>
      </c>
      <c r="K25" s="26">
        <f t="shared" si="1"/>
        <v>8525</v>
      </c>
      <c r="L25" s="26">
        <v>801991</v>
      </c>
      <c r="M25" s="26"/>
      <c r="N25" s="26" t="s">
        <v>144</v>
      </c>
      <c r="O25" s="26"/>
    </row>
    <row r="26" spans="1:15" s="9" customFormat="1" ht="23.25" customHeight="1">
      <c r="A26" s="26">
        <v>21</v>
      </c>
      <c r="B26" s="28" t="s">
        <v>108</v>
      </c>
      <c r="C26" s="28" t="s">
        <v>53</v>
      </c>
      <c r="D26" s="26" t="s">
        <v>75</v>
      </c>
      <c r="E26" s="26" t="s">
        <v>23</v>
      </c>
      <c r="F26" s="27" t="s">
        <v>68</v>
      </c>
      <c r="G26" s="28">
        <v>75.86</v>
      </c>
      <c r="H26" s="26">
        <v>14.57</v>
      </c>
      <c r="I26" s="28">
        <v>61.29</v>
      </c>
      <c r="J26" s="26">
        <f t="shared" si="0"/>
        <v>6895</v>
      </c>
      <c r="K26" s="26">
        <f t="shared" si="1"/>
        <v>8535</v>
      </c>
      <c r="L26" s="26">
        <v>523082</v>
      </c>
      <c r="M26" s="26"/>
      <c r="N26" s="26" t="s">
        <v>144</v>
      </c>
      <c r="O26" s="26"/>
    </row>
    <row r="27" spans="1:15" s="9" customFormat="1" ht="23.25" customHeight="1">
      <c r="A27" s="26">
        <v>22</v>
      </c>
      <c r="B27" s="28" t="s">
        <v>108</v>
      </c>
      <c r="C27" s="28" t="s">
        <v>54</v>
      </c>
      <c r="D27" s="26" t="s">
        <v>75</v>
      </c>
      <c r="E27" s="26" t="s">
        <v>24</v>
      </c>
      <c r="F27" s="27" t="s">
        <v>68</v>
      </c>
      <c r="G27" s="28">
        <v>103.55</v>
      </c>
      <c r="H27" s="26">
        <v>19.89</v>
      </c>
      <c r="I27" s="28">
        <v>83.66</v>
      </c>
      <c r="J27" s="26">
        <f t="shared" si="0"/>
        <v>6601</v>
      </c>
      <c r="K27" s="26">
        <f t="shared" si="1"/>
        <v>8171</v>
      </c>
      <c r="L27" s="26">
        <v>683566</v>
      </c>
      <c r="M27" s="26"/>
      <c r="N27" s="26" t="s">
        <v>144</v>
      </c>
      <c r="O27" s="26"/>
    </row>
    <row r="28" spans="1:15" s="2" customFormat="1" ht="24.95" customHeight="1">
      <c r="A28" s="82" t="s">
        <v>56</v>
      </c>
      <c r="B28" s="82"/>
      <c r="C28" s="82"/>
      <c r="D28" s="82"/>
      <c r="E28" s="82"/>
      <c r="F28" s="83"/>
      <c r="G28" s="30">
        <f>SUM(G6:G27)</f>
        <v>2061.7399999999993</v>
      </c>
      <c r="H28" s="30">
        <f>SUM(H6:H27)</f>
        <v>395.97000000000008</v>
      </c>
      <c r="I28" s="30">
        <f>SUM(I6:I27)</f>
        <v>1665.7699999999995</v>
      </c>
      <c r="J28" s="33">
        <f t="shared" ref="J28" si="2">ROUND(L28/G28,0)</f>
        <v>7101</v>
      </c>
      <c r="K28" s="33">
        <f t="shared" ref="K28" si="3">ROUND(L28/I28,0)</f>
        <v>8789</v>
      </c>
      <c r="L28" s="38">
        <f>SUM(L6:L27)</f>
        <v>14640343</v>
      </c>
      <c r="M28" s="30"/>
      <c r="N28" s="32"/>
      <c r="O28" s="40"/>
    </row>
    <row r="29" spans="1:15" s="2" customFormat="1" ht="32.1" customHeight="1">
      <c r="A29" s="72" t="s">
        <v>143</v>
      </c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4"/>
    </row>
    <row r="30" spans="1:15" s="2" customFormat="1" ht="54" customHeight="1">
      <c r="A30" s="75" t="s">
        <v>57</v>
      </c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</row>
    <row r="31" spans="1:15" s="2" customFormat="1" ht="22.5" customHeight="1">
      <c r="A31" s="68" t="s">
        <v>58</v>
      </c>
      <c r="B31" s="68"/>
      <c r="C31" s="68"/>
      <c r="D31" s="68"/>
      <c r="E31" s="68"/>
      <c r="F31" s="35"/>
      <c r="G31" s="36"/>
      <c r="H31" s="36"/>
      <c r="I31" s="36"/>
      <c r="J31" s="36"/>
      <c r="K31" s="68" t="s">
        <v>59</v>
      </c>
      <c r="L31" s="68"/>
      <c r="M31" s="36"/>
      <c r="N31" s="37"/>
      <c r="O31" s="37"/>
    </row>
    <row r="32" spans="1:15" s="2" customFormat="1" ht="22.5" customHeight="1">
      <c r="A32" s="50" t="s">
        <v>134</v>
      </c>
      <c r="B32" s="50"/>
      <c r="C32" s="50"/>
      <c r="D32" s="50"/>
      <c r="E32" s="50"/>
      <c r="F32" s="35"/>
      <c r="G32" s="37"/>
      <c r="H32" s="37"/>
      <c r="I32" s="37"/>
      <c r="J32" s="37"/>
      <c r="K32" s="68" t="s">
        <v>60</v>
      </c>
      <c r="L32" s="68"/>
      <c r="M32" s="36"/>
      <c r="N32" s="37"/>
      <c r="O32" s="37"/>
    </row>
    <row r="33" spans="1:15" s="2" customFormat="1" ht="22.5" customHeight="1">
      <c r="A33" s="68" t="s">
        <v>113</v>
      </c>
      <c r="B33" s="68"/>
      <c r="C33" s="68"/>
      <c r="D33" s="68"/>
      <c r="E33" s="68"/>
      <c r="F33" s="19"/>
      <c r="G33" s="19"/>
      <c r="H33" s="19"/>
      <c r="I33" s="19"/>
      <c r="J33" s="19"/>
      <c r="K33" s="19"/>
      <c r="L33" s="19"/>
      <c r="M33" s="19"/>
      <c r="N33" s="19"/>
      <c r="O33" s="19"/>
    </row>
  </sheetData>
  <autoFilter ref="A5:O33"/>
  <mergeCells count="25">
    <mergeCell ref="A32:E32"/>
    <mergeCell ref="K32:L32"/>
    <mergeCell ref="A33:E33"/>
    <mergeCell ref="O4:O5"/>
    <mergeCell ref="A28:F28"/>
    <mergeCell ref="A29:O29"/>
    <mergeCell ref="A30:O30"/>
    <mergeCell ref="A31:E31"/>
    <mergeCell ref="K31:L31"/>
    <mergeCell ref="I4:I5"/>
    <mergeCell ref="J4:J5"/>
    <mergeCell ref="K4:K5"/>
    <mergeCell ref="L4:L5"/>
    <mergeCell ref="M4:M5"/>
    <mergeCell ref="N4:N5"/>
    <mergeCell ref="A1:B1"/>
    <mergeCell ref="A2:O2"/>
    <mergeCell ref="A4:A5"/>
    <mergeCell ref="B4:B5"/>
    <mergeCell ref="C4:C5"/>
    <mergeCell ref="D4:D5"/>
    <mergeCell ref="E4:E5"/>
    <mergeCell ref="F4:F5"/>
    <mergeCell ref="G4:G5"/>
    <mergeCell ref="H4:H5"/>
  </mergeCells>
  <phoneticPr fontId="3" type="noConversion"/>
  <printOptions horizontalCentered="1"/>
  <pageMargins left="0.47244094488188981" right="0.31496062992125984" top="0.47244094488188981" bottom="0.47244094488188981" header="0.19685039370078741" footer="0.19685039370078741"/>
  <pageSetup paperSize="9" firstPageNumber="42949631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12</vt:i4>
      </vt:variant>
    </vt:vector>
  </HeadingPairs>
  <TitlesOfParts>
    <vt:vector size="18" baseType="lpstr">
      <vt:lpstr>1号楼</vt:lpstr>
      <vt:lpstr>2号楼</vt:lpstr>
      <vt:lpstr>3号楼</vt:lpstr>
      <vt:lpstr>5号楼</vt:lpstr>
      <vt:lpstr>6号楼</vt:lpstr>
      <vt:lpstr>7号楼</vt:lpstr>
      <vt:lpstr>'1号楼'!Print_Area</vt:lpstr>
      <vt:lpstr>'2号楼'!Print_Area</vt:lpstr>
      <vt:lpstr>'3号楼'!Print_Area</vt:lpstr>
      <vt:lpstr>'5号楼'!Print_Area</vt:lpstr>
      <vt:lpstr>'6号楼'!Print_Area</vt:lpstr>
      <vt:lpstr>'7号楼'!Print_Area</vt:lpstr>
      <vt:lpstr>'1号楼'!Print_Titles</vt:lpstr>
      <vt:lpstr>'2号楼'!Print_Titles</vt:lpstr>
      <vt:lpstr>'3号楼'!Print_Titles</vt:lpstr>
      <vt:lpstr>'5号楼'!Print_Titles</vt:lpstr>
      <vt:lpstr>'6号楼'!Print_Titles</vt:lpstr>
      <vt:lpstr>'7号楼'!Print_Titles</vt:lpstr>
    </vt:vector>
  </TitlesOfParts>
  <Company>Micorosoft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Micorosoft</dc:creator>
  <cp:lastModifiedBy>Micorosoft</cp:lastModifiedBy>
  <cp:lastPrinted>2023-09-19T01:37:42Z</cp:lastPrinted>
  <dcterms:created xsi:type="dcterms:W3CDTF">2023-05-01T01:58:40Z</dcterms:created>
  <dcterms:modified xsi:type="dcterms:W3CDTF">2023-09-19T01:37:51Z</dcterms:modified>
</cp:coreProperties>
</file>