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附件2" sheetId="1" r:id="rId1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<sst xmlns="http://schemas.openxmlformats.org/spreadsheetml/2006/main" count="68" uniqueCount="40">
  <si>
    <t>附件2</t>
  </si>
  <si>
    <t>清远市新建商品住房销售价格备案表（6号楼）</t>
  </si>
  <si>
    <t>房地产开发企业名称或中介服务机构名称：清远市和通置业投资有限公司</t>
  </si>
  <si>
    <t>项目(楼盘)名称：博阅花园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</si>
  <si>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</si>
  <si>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</si>
  <si>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</si>
  <si>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</si>
  <si>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</si>
  <si>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</si>
  <si>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</si>
  <si>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</si>
  <si>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</si>
  <si>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</si>
  <si>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</si>
  <si>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</si>
  <si>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</si>
  <si>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</si>
  <si>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</si>
  <si>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6</t>
    </r>
    <r>
      <rPr>
        <sz val="11"/>
        <rFont val="宋体"/>
        <family val="0"/>
      </rPr>
      <t>号楼</t>
    </r>
  </si>
  <si>
    <r>
      <t>2</t>
    </r>
    <r>
      <rPr>
        <sz val="11"/>
        <rFont val="宋体"/>
        <family val="0"/>
      </rPr>
      <t>层</t>
    </r>
  </si>
  <si>
    <t>三房两厅两卫</t>
  </si>
  <si>
    <r>
      <t>3</t>
    </r>
    <r>
      <rPr>
        <sz val="11"/>
        <rFont val="宋体"/>
        <family val="0"/>
      </rPr>
      <t>米</t>
    </r>
  </si>
  <si>
    <t>待售</t>
  </si>
  <si>
    <t>301</t>
  </si>
  <si>
    <r>
      <t>3</t>
    </r>
    <r>
      <rPr>
        <sz val="11"/>
        <rFont val="宋体"/>
        <family val="0"/>
      </rPr>
      <t>层</t>
    </r>
  </si>
  <si>
    <r>
      <t>1</t>
    </r>
    <r>
      <rPr>
        <sz val="11"/>
        <rFont val="宋体"/>
        <family val="0"/>
      </rPr>
      <t>层</t>
    </r>
  </si>
  <si>
    <t>两房两厅两卫</t>
  </si>
  <si>
    <t>3米</t>
  </si>
  <si>
    <t>2层</t>
  </si>
  <si>
    <t>3层</t>
  </si>
  <si>
    <t>一房两厅一卫</t>
  </si>
  <si>
    <t>本楼栋总面积/均价</t>
  </si>
  <si>
    <t xml:space="preserve">   本栋销售住宅共8套，销售住宅总建筑面积：791.25㎡，套内面积：629.63㎡，分摊面积：161.62㎡，销售均价：9764元/㎡（建筑面积）、12270元/㎡（套内建筑面积）。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</si>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</sst>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7" fontId="32" fillId="0" borderId="0" xfId="0" applyNumberFormat="1" applyFont="1" applyFill="1" applyBorder="1" applyAlignment="1">
      <alignment horizontal="center" vertical="center" wrapText="1"/>
    </xf>
    <xf numFmtId="177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11.625" style="0" customWidth="1"/>
    <col min="6" max="6" width="6.125" style="0" customWidth="1"/>
    <col min="7" max="7" width="9.625" style="0" customWidth="1"/>
    <col min="9" max="9" width="9.625" style="0" customWidth="1"/>
    <col min="10" max="10" width="10.625" style="0" customWidth="1"/>
    <col min="11" max="13" width="11.125" style="0" customWidth="1"/>
    <col min="14" max="14" width="8.75390625" style="0" customWidth="1"/>
    <col min="15" max="15" width="7.625" style="0" customWidth="1"/>
    <col min="16" max="16" width="12.625" style="0" bestFit="1" customWidth="1"/>
    <col min="17" max="17" width="9.00390625" style="3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6" t="s">
        <v>2</v>
      </c>
      <c r="B3" s="6"/>
      <c r="C3" s="6"/>
      <c r="D3" s="6"/>
      <c r="E3" s="6"/>
      <c r="F3" s="6"/>
      <c r="G3" s="6"/>
      <c r="H3" s="7"/>
      <c r="I3" s="6" t="s">
        <v>3</v>
      </c>
      <c r="M3" s="7"/>
      <c r="N3" s="30"/>
      <c r="O3" s="30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31" t="s">
        <v>12</v>
      </c>
      <c r="J4" s="9" t="s">
        <v>13</v>
      </c>
      <c r="K4" s="9" t="s">
        <v>14</v>
      </c>
      <c r="L4" s="31" t="s">
        <v>15</v>
      </c>
      <c r="M4" s="31" t="s">
        <v>16</v>
      </c>
      <c r="N4" s="9" t="s">
        <v>17</v>
      </c>
      <c r="O4" s="8" t="s">
        <v>18</v>
      </c>
    </row>
    <row r="5" spans="1:17" ht="15">
      <c r="A5" s="8"/>
      <c r="B5" s="9"/>
      <c r="C5" s="9"/>
      <c r="D5" s="9"/>
      <c r="E5" s="9"/>
      <c r="F5" s="9"/>
      <c r="G5" s="9"/>
      <c r="H5" s="9"/>
      <c r="I5" s="32"/>
      <c r="J5" s="9"/>
      <c r="K5" s="9"/>
      <c r="L5" s="32"/>
      <c r="M5" s="32"/>
      <c r="N5" s="9"/>
      <c r="O5" s="8"/>
      <c r="P5" s="33"/>
      <c r="Q5" s="45"/>
    </row>
    <row r="6" spans="1:17" s="1" customFormat="1" ht="24.75" customHeight="1">
      <c r="A6" s="10">
        <v>1</v>
      </c>
      <c r="B6" s="10" t="s">
        <v>19</v>
      </c>
      <c r="C6" s="10">
        <v>201</v>
      </c>
      <c r="D6" s="10" t="s">
        <v>20</v>
      </c>
      <c r="E6" s="11" t="s">
        <v>21</v>
      </c>
      <c r="F6" s="10" t="s">
        <v>22</v>
      </c>
      <c r="G6" s="12">
        <v>119.41</v>
      </c>
      <c r="H6" s="13">
        <f aca="true" t="shared" si="0" ref="H6:H8">G6-I6</f>
        <v>24.39</v>
      </c>
      <c r="I6" s="13">
        <v>95.02</v>
      </c>
      <c r="J6" s="34">
        <f>ROUND(L6/G6,0)</f>
        <v>9809</v>
      </c>
      <c r="K6" s="35">
        <f>ROUND(L6/I6,0)</f>
        <v>12327</v>
      </c>
      <c r="L6" s="35">
        <v>1171293</v>
      </c>
      <c r="M6" s="12"/>
      <c r="N6" s="36" t="s">
        <v>23</v>
      </c>
      <c r="O6" s="37"/>
      <c r="P6" s="33"/>
      <c r="Q6" s="46"/>
    </row>
    <row r="7" spans="1:17" s="1" customFormat="1" ht="24.75" customHeight="1">
      <c r="A7" s="10">
        <v>2</v>
      </c>
      <c r="B7" s="10" t="s">
        <v>19</v>
      </c>
      <c r="C7" s="50" t="s">
        <v>24</v>
      </c>
      <c r="D7" s="10" t="s">
        <v>25</v>
      </c>
      <c r="E7" s="11" t="s">
        <v>21</v>
      </c>
      <c r="F7" s="10" t="s">
        <v>22</v>
      </c>
      <c r="G7" s="12">
        <v>119.41</v>
      </c>
      <c r="H7" s="13">
        <f t="shared" si="0"/>
        <v>24.39</v>
      </c>
      <c r="I7" s="13">
        <v>95.02</v>
      </c>
      <c r="J7" s="34">
        <f>ROUND(L7/G7,0)</f>
        <v>9842</v>
      </c>
      <c r="K7" s="35">
        <f>ROUND(L7/I7,0)</f>
        <v>12368</v>
      </c>
      <c r="L7" s="35">
        <v>1175233</v>
      </c>
      <c r="M7" s="12"/>
      <c r="N7" s="36" t="s">
        <v>23</v>
      </c>
      <c r="O7" s="37"/>
      <c r="P7" s="33"/>
      <c r="Q7" s="46"/>
    </row>
    <row r="8" spans="1:17" s="1" customFormat="1" ht="24.75" customHeight="1">
      <c r="A8" s="10">
        <v>3</v>
      </c>
      <c r="B8" s="10" t="s">
        <v>19</v>
      </c>
      <c r="C8" s="10">
        <v>102</v>
      </c>
      <c r="D8" s="10" t="s">
        <v>26</v>
      </c>
      <c r="E8" s="11" t="s">
        <v>27</v>
      </c>
      <c r="F8" s="10" t="s">
        <v>28</v>
      </c>
      <c r="G8" s="12">
        <v>92.93</v>
      </c>
      <c r="H8" s="14">
        <f t="shared" si="0"/>
        <v>18.980000000000004</v>
      </c>
      <c r="I8" s="14">
        <v>73.95</v>
      </c>
      <c r="J8" s="34">
        <f>ROUND(L8/G8,0)</f>
        <v>11111</v>
      </c>
      <c r="K8" s="35">
        <f>ROUND(L8/I8,0)</f>
        <v>13963</v>
      </c>
      <c r="L8" s="35">
        <v>1032545</v>
      </c>
      <c r="M8" s="12"/>
      <c r="N8" s="36" t="s">
        <v>23</v>
      </c>
      <c r="O8" s="37"/>
      <c r="P8" s="33"/>
      <c r="Q8" s="47"/>
    </row>
    <row r="9" spans="1:17" s="1" customFormat="1" ht="24.75" customHeight="1">
      <c r="A9" s="10">
        <v>4</v>
      </c>
      <c r="B9" s="10" t="s">
        <v>19</v>
      </c>
      <c r="C9" s="10">
        <v>202</v>
      </c>
      <c r="D9" s="10" t="s">
        <v>20</v>
      </c>
      <c r="E9" s="11" t="s">
        <v>27</v>
      </c>
      <c r="F9" s="10" t="s">
        <v>22</v>
      </c>
      <c r="G9" s="12">
        <v>98.21</v>
      </c>
      <c r="H9" s="13">
        <f>G9-I9</f>
        <v>20.059999999999988</v>
      </c>
      <c r="I9" s="13">
        <v>78.15</v>
      </c>
      <c r="J9" s="34">
        <f>ROUND(L9/G9,0)</f>
        <v>9940</v>
      </c>
      <c r="K9" s="35">
        <f aca="true" t="shared" si="1" ref="K9:K14">ROUND(L9/I9,0)</f>
        <v>12492</v>
      </c>
      <c r="L9" s="38">
        <v>976250</v>
      </c>
      <c r="M9" s="12"/>
      <c r="N9" s="36" t="s">
        <v>23</v>
      </c>
      <c r="O9" s="37"/>
      <c r="P9" s="33"/>
      <c r="Q9" s="48"/>
    </row>
    <row r="10" spans="1:17" s="1" customFormat="1" ht="24.75" customHeight="1">
      <c r="A10" s="10">
        <v>5</v>
      </c>
      <c r="B10" s="10" t="s">
        <v>19</v>
      </c>
      <c r="C10" s="10">
        <v>302</v>
      </c>
      <c r="D10" s="10" t="s">
        <v>25</v>
      </c>
      <c r="E10" s="11" t="s">
        <v>27</v>
      </c>
      <c r="F10" s="10" t="s">
        <v>22</v>
      </c>
      <c r="G10" s="12">
        <v>98.21</v>
      </c>
      <c r="H10" s="13">
        <f>G10-I10</f>
        <v>20.059999999999988</v>
      </c>
      <c r="I10" s="13">
        <v>78.15</v>
      </c>
      <c r="J10" s="34">
        <f>ROUND(L10/G10,0)</f>
        <v>9287</v>
      </c>
      <c r="K10" s="35">
        <f t="shared" si="1"/>
        <v>11671</v>
      </c>
      <c r="L10" s="35">
        <v>912076</v>
      </c>
      <c r="M10" s="12"/>
      <c r="N10" s="36" t="s">
        <v>23</v>
      </c>
      <c r="O10" s="37"/>
      <c r="P10" s="33"/>
      <c r="Q10" s="48"/>
    </row>
    <row r="11" spans="1:17" s="1" customFormat="1" ht="24.75" customHeight="1">
      <c r="A11" s="10">
        <v>6</v>
      </c>
      <c r="B11" s="10" t="s">
        <v>19</v>
      </c>
      <c r="C11" s="10">
        <v>203</v>
      </c>
      <c r="D11" s="10" t="s">
        <v>29</v>
      </c>
      <c r="E11" s="11" t="s">
        <v>27</v>
      </c>
      <c r="F11" s="10" t="s">
        <v>22</v>
      </c>
      <c r="G11" s="12">
        <v>98.61</v>
      </c>
      <c r="H11" s="13">
        <f>G11-I11</f>
        <v>20.14</v>
      </c>
      <c r="I11" s="13">
        <v>78.47</v>
      </c>
      <c r="J11" s="34">
        <f>ROUND(L11/G11,0)</f>
        <v>9476</v>
      </c>
      <c r="K11" s="35">
        <f t="shared" si="1"/>
        <v>11908</v>
      </c>
      <c r="L11" s="35">
        <v>934428</v>
      </c>
      <c r="M11" s="12"/>
      <c r="N11" s="36" t="s">
        <v>23</v>
      </c>
      <c r="O11" s="37"/>
      <c r="P11" s="33"/>
      <c r="Q11" s="48"/>
    </row>
    <row r="12" spans="1:17" s="2" customFormat="1" ht="24.75" customHeight="1">
      <c r="A12" s="10">
        <v>7</v>
      </c>
      <c r="B12" s="15" t="s">
        <v>19</v>
      </c>
      <c r="C12" s="16">
        <v>204</v>
      </c>
      <c r="D12" s="16" t="s">
        <v>29</v>
      </c>
      <c r="E12" s="17" t="s">
        <v>27</v>
      </c>
      <c r="F12" s="16" t="s">
        <v>22</v>
      </c>
      <c r="G12" s="18">
        <v>96.68</v>
      </c>
      <c r="H12" s="19">
        <f>G12-I12</f>
        <v>19.75</v>
      </c>
      <c r="I12" s="19">
        <v>76.93</v>
      </c>
      <c r="J12" s="34">
        <f>ROUND(L12/G12,0)</f>
        <v>9087</v>
      </c>
      <c r="K12" s="39">
        <f t="shared" si="1"/>
        <v>11420</v>
      </c>
      <c r="L12" s="39">
        <v>878531</v>
      </c>
      <c r="M12" s="18"/>
      <c r="N12" s="36" t="s">
        <v>23</v>
      </c>
      <c r="O12" s="40"/>
      <c r="P12" s="33"/>
      <c r="Q12" s="49"/>
    </row>
    <row r="13" spans="1:17" s="1" customFormat="1" ht="24.75" customHeight="1">
      <c r="A13" s="10">
        <v>8</v>
      </c>
      <c r="B13" s="10" t="s">
        <v>19</v>
      </c>
      <c r="C13" s="10">
        <v>305</v>
      </c>
      <c r="D13" s="10" t="s">
        <v>30</v>
      </c>
      <c r="E13" s="11" t="s">
        <v>31</v>
      </c>
      <c r="F13" s="10" t="s">
        <v>22</v>
      </c>
      <c r="G13" s="12">
        <v>67.79</v>
      </c>
      <c r="H13" s="13">
        <f>G13-I13</f>
        <v>13.850000000000009</v>
      </c>
      <c r="I13" s="13">
        <v>53.94</v>
      </c>
      <c r="J13" s="34">
        <f>ROUND(L13/G13,0)</f>
        <v>9520</v>
      </c>
      <c r="K13" s="35">
        <f t="shared" si="1"/>
        <v>11964</v>
      </c>
      <c r="L13" s="35">
        <v>645361</v>
      </c>
      <c r="M13" s="12"/>
      <c r="N13" s="36" t="s">
        <v>23</v>
      </c>
      <c r="O13" s="37"/>
      <c r="P13" s="33"/>
      <c r="Q13" s="48"/>
    </row>
    <row r="14" spans="1:17" s="1" customFormat="1" ht="24.75" customHeight="1">
      <c r="A14" s="20" t="s">
        <v>32</v>
      </c>
      <c r="B14" s="20"/>
      <c r="C14" s="20"/>
      <c r="D14" s="20"/>
      <c r="E14" s="20"/>
      <c r="F14" s="21"/>
      <c r="G14" s="22">
        <f>H14+I14</f>
        <v>791.2500000000001</v>
      </c>
      <c r="H14" s="23">
        <f>SUM(H6:H13)</f>
        <v>161.62</v>
      </c>
      <c r="I14" s="41">
        <f>SUM(I6:I13)</f>
        <v>629.6300000000001</v>
      </c>
      <c r="J14" s="42">
        <f>L14/G14</f>
        <v>9763.93933649289</v>
      </c>
      <c r="K14" s="35">
        <f t="shared" si="1"/>
        <v>12270</v>
      </c>
      <c r="L14" s="42">
        <f>SUM(L6:L13)</f>
        <v>7725717</v>
      </c>
      <c r="M14" s="22"/>
      <c r="N14" s="36"/>
      <c r="O14" s="43"/>
      <c r="P14" s="33"/>
      <c r="Q14" s="48"/>
    </row>
    <row r="15" spans="1:17" s="1" customFormat="1" ht="31.5" customHeight="1">
      <c r="A15" s="24" t="s">
        <v>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44"/>
      <c r="Q15" s="48"/>
    </row>
    <row r="16" spans="1:17" s="1" customFormat="1" ht="67.5" customHeight="1">
      <c r="A16" s="26" t="s">
        <v>34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Q16" s="48"/>
    </row>
    <row r="17" spans="1:17" s="1" customFormat="1" ht="24.75" customHeight="1">
      <c r="A17" s="28" t="s">
        <v>35</v>
      </c>
      <c r="B17" s="28"/>
      <c r="C17" s="28"/>
      <c r="D17" s="28"/>
      <c r="E17" s="28"/>
      <c r="F17" s="28"/>
      <c r="G17" s="28"/>
      <c r="H17" s="28"/>
      <c r="I17" s="28"/>
      <c r="J17" s="28"/>
      <c r="K17" s="28" t="s">
        <v>36</v>
      </c>
      <c r="L17" s="28"/>
      <c r="M17" s="28"/>
      <c r="N17" s="29"/>
      <c r="O17" s="29"/>
      <c r="Q17" s="48"/>
    </row>
    <row r="18" spans="1:17" s="1" customFormat="1" ht="24.75" customHeight="1">
      <c r="A18" s="28" t="s">
        <v>37</v>
      </c>
      <c r="B18" s="28"/>
      <c r="C18" s="28"/>
      <c r="D18" s="28"/>
      <c r="E18" s="28"/>
      <c r="F18" s="29"/>
      <c r="G18" s="29"/>
      <c r="H18" s="29"/>
      <c r="I18" s="29"/>
      <c r="J18" s="29"/>
      <c r="K18" s="28" t="s">
        <v>38</v>
      </c>
      <c r="L18" s="28"/>
      <c r="M18" s="28"/>
      <c r="N18" s="29"/>
      <c r="O18" s="29"/>
      <c r="Q18" s="48"/>
    </row>
    <row r="19" spans="1:17" s="1" customFormat="1" ht="24.75" customHeight="1">
      <c r="A19" s="28" t="s">
        <v>39</v>
      </c>
      <c r="B19" s="28"/>
      <c r="C19" s="28"/>
      <c r="D19" s="28"/>
      <c r="E19" s="28"/>
      <c r="Q19" s="48"/>
    </row>
    <row r="20" s="1" customFormat="1" ht="24.75" customHeight="1">
      <c r="Q20" s="48"/>
    </row>
    <row r="21" s="1" customFormat="1" ht="24.75" customHeight="1">
      <c r="Q21" s="48"/>
    </row>
    <row r="22" s="1" customFormat="1" ht="24.75" customHeight="1">
      <c r="Q22" s="48"/>
    </row>
    <row r="23" s="1" customFormat="1" ht="24.75" customHeight="1">
      <c r="Q23" s="48"/>
    </row>
    <row r="24" s="1" customFormat="1" ht="24.75" customHeight="1">
      <c r="Q24" s="48"/>
    </row>
    <row r="25" s="1" customFormat="1" ht="24.75" customHeight="1">
      <c r="Q25" s="48"/>
    </row>
    <row r="26" s="1" customFormat="1" ht="24.75" customHeight="1">
      <c r="Q26" s="48"/>
    </row>
    <row r="27" s="1" customFormat="1" ht="24.75" customHeight="1">
      <c r="Q27" s="48"/>
    </row>
    <row r="28" s="1" customFormat="1" ht="30.75" customHeight="1">
      <c r="Q28" s="48"/>
    </row>
    <row r="29" ht="42" customHeight="1"/>
    <row r="30" ht="51.75" customHeight="1"/>
    <row r="31" ht="27" customHeight="1"/>
    <row r="32" ht="25.5" customHeight="1"/>
  </sheetData>
  <sheetProtection/>
  <mergeCells count="25">
    <mergeCell ref="A1:B1"/>
    <mergeCell ref="A2:O2"/>
    <mergeCell ref="A14:F14"/>
    <mergeCell ref="A15:O15"/>
    <mergeCell ref="A16:O16"/>
    <mergeCell ref="A17:E17"/>
    <mergeCell ref="K17:L17"/>
    <mergeCell ref="A18:E18"/>
    <mergeCell ref="K18:L18"/>
    <mergeCell ref="A19:E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5833333333333" right="0.2361111111111111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2016-10-10T07:02:16Z</cp:lastPrinted>
  <dcterms:created xsi:type="dcterms:W3CDTF">2011-04-26T02:07:47Z</dcterms:created>
  <dcterms:modified xsi:type="dcterms:W3CDTF">2023-10-25T08:54:15Z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CDA4FD12924941059C1E4A11527032BC_12</vt:lpwstr>
  </property>
</Properties>
</file>