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130" activeTab="0"/>
  </bookViews>
  <sheets>
    <sheet name="10月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<sst xmlns="http://schemas.openxmlformats.org/spreadsheetml/2006/main" count="27" uniqueCount="27">
  <si>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附件：</t>
  </si>
  <si>
    <t>清远市2023年农村危房改造任务进展情况表（10月份）</t>
  </si>
  <si>
    <t>填报单位（盖章）：清远市住房和城乡建设局                                 单位：户     截至2023年10月31日</t>
  </si>
  <si>
    <t>序号</t>
  </si>
  <si>
    <t>地区</t>
  </si>
  <si>
    <t>任务数</t>
  </si>
  <si>
    <t>开工数</t>
  </si>
  <si>
    <t>开工率</t>
  </si>
  <si>
    <t>开工率    排名</t>
  </si>
  <si>
    <t>竣工数</t>
  </si>
  <si>
    <t>竣工率</t>
  </si>
  <si>
    <t>竣工率   排名</t>
  </si>
  <si>
    <t>中央补助资金（万元）</t>
  </si>
  <si>
    <t>已拨付    中央资金（万元）</t>
  </si>
  <si>
    <t>中央资金拨付率</t>
  </si>
  <si>
    <t>中央资金拨付率  排名</t>
  </si>
  <si>
    <t>县级应配套资金（万元）</t>
  </si>
  <si>
    <t>已发放县级资金（万元）</t>
  </si>
  <si>
    <t>清远合计</t>
  </si>
  <si>
    <t>清城区</t>
  </si>
  <si>
    <t>清新区</t>
  </si>
  <si>
    <t>英德市</t>
  </si>
  <si>
    <t>连州市</t>
  </si>
  <si>
    <t>佛冈县</t>
  </si>
  <si>
    <t>连山壮族瑶族自治县</t>
  </si>
  <si>
    <t>连南瑶族自治县</t>
  </si>
  <si>
    <t>阳山县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</si>
</sst>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_ * #,##0.0_ ;_ * \-#,##0.0_ ;_ * &quot;-&quot;_ ;_ @_ "/>
    <numFmt numFmtId="178" formatCode="_ * #,##0.0_ ;_ * \-#,##0.0_ ;_ * &quot;-&quot;?_ ;_ @_ "/>
  </numFmts>
  <fonts count="63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华文仿宋"/>
      <family val="0"/>
    </font>
    <font>
      <sz val="18"/>
      <color indexed="8"/>
      <name val="方正小标宋简体"/>
      <family val="0"/>
    </font>
    <font>
      <sz val="18"/>
      <name val="方正小标宋简体"/>
      <family val="0"/>
    </font>
    <font>
      <sz val="14"/>
      <color indexed="8"/>
      <name val="仿宋_GB2312"/>
      <family val="3"/>
    </font>
    <font>
      <sz val="14"/>
      <name val="仿宋_GB2312"/>
      <family val="3"/>
    </font>
    <font>
      <sz val="14"/>
      <color indexed="8"/>
      <name val="黑体"/>
      <family val="3"/>
    </font>
    <font>
      <sz val="14"/>
      <name val="黑体"/>
      <family val="3"/>
    </font>
    <font>
      <b/>
      <sz val="12"/>
      <color indexed="8"/>
      <name val="宋体"/>
      <family val="0"/>
    </font>
    <font>
      <b/>
      <sz val="14"/>
      <name val="仿宋_GB2312"/>
      <family val="3"/>
    </font>
    <font>
      <b/>
      <sz val="14"/>
      <name val="宋体"/>
      <family val="0"/>
    </font>
    <font>
      <b/>
      <sz val="14"/>
      <color indexed="8"/>
      <name val="宋体"/>
      <family val="0"/>
    </font>
    <font>
      <sz val="14"/>
      <name val="仿宋"/>
      <family val="3"/>
    </font>
    <font>
      <sz val="14"/>
      <name val="华文仿宋"/>
      <family val="0"/>
    </font>
    <font>
      <sz val="12"/>
      <color indexed="8"/>
      <name val="黑体"/>
      <family val="3"/>
    </font>
    <font>
      <sz val="12"/>
      <name val="黑体"/>
      <family val="3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华文仿宋"/>
      <family val="0"/>
    </font>
    <font>
      <sz val="18"/>
      <color theme="1"/>
      <name val="方正小标宋简体"/>
      <family val="0"/>
    </font>
    <font>
      <sz val="14"/>
      <color theme="1"/>
      <name val="仿宋_GB2312"/>
      <family val="3"/>
    </font>
    <font>
      <sz val="14"/>
      <color theme="1"/>
      <name val="黑体"/>
      <family val="3"/>
    </font>
    <font>
      <b/>
      <sz val="12"/>
      <color theme="1"/>
      <name val="Calibri"/>
      <family val="0"/>
    </font>
    <font>
      <b/>
      <sz val="14"/>
      <name val="Calibri"/>
      <family val="0"/>
    </font>
    <font>
      <b/>
      <sz val="14"/>
      <color theme="1"/>
      <name val="Calibri"/>
      <family val="0"/>
    </font>
    <font>
      <sz val="12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9" fillId="9" borderId="0" applyNumberFormat="0" applyBorder="0" applyAlignment="0" applyProtection="0"/>
    <xf numFmtId="0" fontId="42" fillId="0" borderId="4" applyNumberFormat="0" applyFill="0" applyAlignment="0" applyProtection="0"/>
    <xf numFmtId="0" fontId="39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0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9" fillId="27" borderId="0" applyNumberFormat="0" applyBorder="0" applyAlignment="0" applyProtection="0"/>
    <xf numFmtId="0" fontId="0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0" fillId="31" borderId="0" applyNumberFormat="0" applyBorder="0" applyAlignment="0" applyProtection="0"/>
    <xf numFmtId="0" fontId="39" fillId="32" borderId="0" applyNumberFormat="0" applyBorder="0" applyAlignment="0" applyProtection="0"/>
    <xf numFmtId="0" fontId="35" fillId="0" borderId="0">
      <alignment vertical="center"/>
      <protection/>
    </xf>
  </cellStyleXfs>
  <cellXfs count="35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58" fillId="0" borderId="9" xfId="0" applyNumberFormat="1" applyFont="1" applyFill="1" applyBorder="1" applyAlignment="1">
      <alignment horizontal="center" vertical="center" wrapText="1"/>
    </xf>
    <xf numFmtId="0" fontId="59" fillId="33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41" fontId="60" fillId="0" borderId="9" xfId="0" applyNumberFormat="1" applyFont="1" applyFill="1" applyBorder="1" applyAlignment="1">
      <alignment horizontal="center" vertical="center" wrapText="1"/>
    </xf>
    <xf numFmtId="176" fontId="60" fillId="0" borderId="9" xfId="25" applyNumberFormat="1" applyFont="1" applyBorder="1" applyAlignment="1">
      <alignment horizontal="center" vertical="center" wrapText="1"/>
    </xf>
    <xf numFmtId="176" fontId="60" fillId="33" borderId="9" xfId="25" applyNumberFormat="1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13" fillId="0" borderId="9" xfId="0" applyNumberFormat="1" applyFont="1" applyFill="1" applyBorder="1" applyAlignment="1">
      <alignment horizontal="center" vertical="center" wrapText="1"/>
    </xf>
    <xf numFmtId="41" fontId="6" fillId="0" borderId="9" xfId="0" applyNumberFormat="1" applyFont="1" applyFill="1" applyBorder="1" applyAlignment="1">
      <alignment horizontal="center" vertical="center" wrapText="1"/>
    </xf>
    <xf numFmtId="176" fontId="14" fillId="0" borderId="9" xfId="25" applyNumberFormat="1" applyFont="1" applyFill="1" applyBorder="1" applyAlignment="1">
      <alignment horizontal="center" vertical="center" wrapText="1"/>
    </xf>
    <xf numFmtId="0" fontId="10" fillId="33" borderId="9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176" fontId="62" fillId="0" borderId="9" xfId="0" applyNumberFormat="1" applyFont="1" applyFill="1" applyBorder="1" applyAlignment="1">
      <alignment horizontal="center" vertical="center" wrapText="1"/>
    </xf>
    <xf numFmtId="176" fontId="16" fillId="0" borderId="9" xfId="0" applyNumberFormat="1" applyFont="1" applyFill="1" applyBorder="1" applyAlignment="1">
      <alignment horizontal="center" vertical="center" wrapText="1"/>
    </xf>
    <xf numFmtId="0" fontId="52" fillId="33" borderId="9" xfId="0" applyFont="1" applyFill="1" applyBorder="1" applyAlignment="1">
      <alignment horizontal="center" vertical="center" wrapText="1"/>
    </xf>
    <xf numFmtId="177" fontId="60" fillId="0" borderId="9" xfId="0" applyNumberFormat="1" applyFont="1" applyFill="1" applyBorder="1" applyAlignment="1">
      <alignment horizontal="center" vertical="center" wrapText="1"/>
    </xf>
    <xf numFmtId="176" fontId="60" fillId="0" borderId="9" xfId="25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right" vertical="center" wrapText="1"/>
    </xf>
    <xf numFmtId="178" fontId="6" fillId="0" borderId="9" xfId="0" applyNumberFormat="1" applyFont="1" applyFill="1" applyBorder="1" applyAlignment="1">
      <alignment horizontal="right" vertical="center" wrapText="1"/>
    </xf>
    <xf numFmtId="177" fontId="57" fillId="0" borderId="9" xfId="0" applyNumberFormat="1" applyFont="1" applyFill="1" applyBorder="1" applyAlignment="1">
      <alignment horizontal="center" vertical="center" wrapText="1"/>
    </xf>
    <xf numFmtId="177" fontId="6" fillId="0" borderId="9" xfId="0" applyNumberFormat="1" applyFont="1" applyFill="1" applyBorder="1" applyAlignment="1">
      <alignment horizontal="right" vertical="center" wrapText="1"/>
    </xf>
    <xf numFmtId="177" fontId="0" fillId="0" borderId="0" xfId="0" applyNumberFormat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zoomScaleSheetLayoutView="100" workbookViewId="0" topLeftCell="A1">
      <selection activeCell="A12" sqref="A12:IV12"/>
    </sheetView>
  </sheetViews>
  <sheetFormatPr defaultColWidth="9.00390625" defaultRowHeight="15"/>
  <cols>
    <col min="1" max="1" width="3.7109375" style="1" customWidth="1"/>
    <col min="2" max="2" width="9.8515625" style="1" customWidth="1"/>
    <col min="3" max="10" width="8.57421875" style="1" customWidth="1"/>
    <col min="11" max="11" width="10.140625" style="1" customWidth="1"/>
    <col min="12" max="12" width="9.140625" style="1" bestFit="1" customWidth="1"/>
    <col min="13" max="13" width="8.421875" style="1" customWidth="1"/>
    <col min="14" max="14" width="10.00390625" style="1" customWidth="1"/>
    <col min="15" max="15" width="9.8515625" style="1" customWidth="1"/>
    <col min="16" max="16384" width="9.00390625" style="1" customWidth="1"/>
  </cols>
  <sheetData>
    <row r="1" spans="1:2" ht="21" customHeight="1">
      <c r="A1" s="2" t="s">
        <v>0</v>
      </c>
      <c r="B1" s="3"/>
    </row>
    <row r="2" spans="1:15" ht="39" customHeight="1">
      <c r="A2" s="4" t="s">
        <v>1</v>
      </c>
      <c r="B2" s="5"/>
      <c r="C2" s="4"/>
      <c r="D2" s="5"/>
      <c r="E2" s="5"/>
      <c r="F2" s="5"/>
      <c r="G2" s="5"/>
      <c r="H2" s="5"/>
      <c r="I2" s="23"/>
      <c r="J2" s="4"/>
      <c r="K2" s="5"/>
      <c r="L2" s="4"/>
      <c r="M2" s="4"/>
      <c r="N2" s="4"/>
      <c r="O2" s="4"/>
    </row>
    <row r="3" spans="1:15" ht="33" customHeight="1">
      <c r="A3" s="6" t="s">
        <v>2</v>
      </c>
      <c r="B3" s="7"/>
      <c r="C3" s="6"/>
      <c r="D3" s="7"/>
      <c r="E3" s="7"/>
      <c r="F3" s="7"/>
      <c r="G3" s="7"/>
      <c r="H3" s="7"/>
      <c r="I3" s="24"/>
      <c r="J3" s="6"/>
      <c r="K3" s="7"/>
      <c r="L3" s="6"/>
      <c r="M3" s="6"/>
      <c r="N3" s="6"/>
      <c r="O3" s="6"/>
    </row>
    <row r="4" spans="1:15" ht="60">
      <c r="A4" s="8" t="s">
        <v>3</v>
      </c>
      <c r="B4" s="9" t="s">
        <v>4</v>
      </c>
      <c r="C4" s="10" t="s">
        <v>5</v>
      </c>
      <c r="D4" s="9" t="s">
        <v>6</v>
      </c>
      <c r="E4" s="9" t="s">
        <v>7</v>
      </c>
      <c r="F4" s="11" t="s">
        <v>8</v>
      </c>
      <c r="G4" s="9" t="s">
        <v>9</v>
      </c>
      <c r="H4" s="9" t="s">
        <v>10</v>
      </c>
      <c r="I4" s="11" t="s">
        <v>11</v>
      </c>
      <c r="J4" s="25" t="s">
        <v>12</v>
      </c>
      <c r="K4" s="26" t="s">
        <v>13</v>
      </c>
      <c r="L4" s="25" t="s">
        <v>14</v>
      </c>
      <c r="M4" s="27" t="s">
        <v>15</v>
      </c>
      <c r="N4" s="25" t="s">
        <v>16</v>
      </c>
      <c r="O4" s="25" t="s">
        <v>17</v>
      </c>
    </row>
    <row r="5" spans="1:15" ht="30" customHeight="1">
      <c r="A5" s="12" t="s">
        <v>18</v>
      </c>
      <c r="B5" s="13"/>
      <c r="C5" s="14">
        <f>SUM(C6:C13)</f>
        <v>305</v>
      </c>
      <c r="D5" s="14">
        <f>SUM(D6:D13)</f>
        <v>297</v>
      </c>
      <c r="E5" s="15">
        <f aca="true" t="shared" si="0" ref="E5:E13">SUM(D5/C5)</f>
        <v>0.9737704918032787</v>
      </c>
      <c r="F5" s="16"/>
      <c r="G5" s="17">
        <f>SUM(G6:G13)</f>
        <v>84</v>
      </c>
      <c r="H5" s="15">
        <f aca="true" t="shared" si="1" ref="H5:H13">SUM(G5/C5)</f>
        <v>0.2754098360655738</v>
      </c>
      <c r="I5" s="16"/>
      <c r="J5" s="28">
        <f>SUM(J6:J13)</f>
        <v>819.7999999999998</v>
      </c>
      <c r="K5" s="28">
        <f>SUM(K6:K13)</f>
        <v>313.1</v>
      </c>
      <c r="L5" s="29">
        <f aca="true" t="shared" si="2" ref="L5:L13">SUM(K5/J5)</f>
        <v>0.38192242010246413</v>
      </c>
      <c r="M5" s="16"/>
      <c r="N5" s="28">
        <f>SUM(N6:N13)</f>
        <v>235.10000000000002</v>
      </c>
      <c r="O5" s="14">
        <f>SUM(O6:O13)</f>
        <v>0</v>
      </c>
    </row>
    <row r="6" spans="1:17" ht="30" customHeight="1">
      <c r="A6" s="18">
        <v>1</v>
      </c>
      <c r="B6" s="19" t="s">
        <v>19</v>
      </c>
      <c r="C6" s="20">
        <v>55</v>
      </c>
      <c r="D6" s="20">
        <v>55</v>
      </c>
      <c r="E6" s="21">
        <f t="shared" si="0"/>
        <v>1</v>
      </c>
      <c r="F6" s="22">
        <f>RANK(E6,$E$7:$E$13)</f>
        <v>1</v>
      </c>
      <c r="G6" s="20">
        <v>0</v>
      </c>
      <c r="H6" s="21">
        <f t="shared" si="1"/>
        <v>0</v>
      </c>
      <c r="I6" s="22">
        <f>RANK(H6,$H$6:$H$13)</f>
        <v>8</v>
      </c>
      <c r="J6" s="30">
        <v>106.3</v>
      </c>
      <c r="K6" s="31">
        <v>0</v>
      </c>
      <c r="L6" s="21">
        <f t="shared" si="2"/>
        <v>0</v>
      </c>
      <c r="M6" s="22">
        <f>RANK(L6,$L$6:$L$13)</f>
        <v>7</v>
      </c>
      <c r="N6" s="32">
        <v>34.1</v>
      </c>
      <c r="O6" s="20">
        <v>0</v>
      </c>
      <c r="Q6" s="34"/>
    </row>
    <row r="7" spans="1:17" ht="30" customHeight="1">
      <c r="A7" s="18">
        <v>2</v>
      </c>
      <c r="B7" s="19" t="s">
        <v>20</v>
      </c>
      <c r="C7" s="20">
        <v>33</v>
      </c>
      <c r="D7" s="20">
        <v>33</v>
      </c>
      <c r="E7" s="21">
        <f t="shared" si="0"/>
        <v>1</v>
      </c>
      <c r="F7" s="22">
        <f aca="true" t="shared" si="3" ref="F7:F13">RANK(E7,$E$7:$E$13)</f>
        <v>1</v>
      </c>
      <c r="G7" s="20">
        <v>4</v>
      </c>
      <c r="H7" s="21">
        <f t="shared" si="1"/>
        <v>0.12121212121212122</v>
      </c>
      <c r="I7" s="22">
        <f aca="true" t="shared" si="4" ref="I7:I13">RANK(H7,$H$6:$H$13)</f>
        <v>4</v>
      </c>
      <c r="J7" s="30">
        <v>87.3</v>
      </c>
      <c r="K7" s="31">
        <v>7.2</v>
      </c>
      <c r="L7" s="21">
        <f t="shared" si="2"/>
        <v>0.08247422680412371</v>
      </c>
      <c r="M7" s="22">
        <f aca="true" t="shared" si="5" ref="M7:M13">RANK(L7,$L$6:$L$13)</f>
        <v>5</v>
      </c>
      <c r="N7" s="33">
        <v>23.7</v>
      </c>
      <c r="O7" s="20">
        <v>0</v>
      </c>
      <c r="Q7" s="34"/>
    </row>
    <row r="8" spans="1:17" ht="30" customHeight="1">
      <c r="A8" s="18">
        <v>3</v>
      </c>
      <c r="B8" s="19" t="s">
        <v>21</v>
      </c>
      <c r="C8" s="20">
        <v>80</v>
      </c>
      <c r="D8" s="20">
        <v>80</v>
      </c>
      <c r="E8" s="21">
        <f t="shared" si="0"/>
        <v>1</v>
      </c>
      <c r="F8" s="22">
        <f t="shared" si="3"/>
        <v>1</v>
      </c>
      <c r="G8" s="20">
        <v>44</v>
      </c>
      <c r="H8" s="21">
        <f t="shared" si="1"/>
        <v>0.55</v>
      </c>
      <c r="I8" s="22">
        <f t="shared" si="4"/>
        <v>3</v>
      </c>
      <c r="J8" s="30">
        <v>222.2</v>
      </c>
      <c r="K8" s="31">
        <v>148.3</v>
      </c>
      <c r="L8" s="21">
        <f t="shared" si="2"/>
        <v>0.6674167416741675</v>
      </c>
      <c r="M8" s="22">
        <f t="shared" si="5"/>
        <v>3</v>
      </c>
      <c r="N8" s="33">
        <v>61.6</v>
      </c>
      <c r="O8" s="20">
        <v>0</v>
      </c>
      <c r="Q8" s="34"/>
    </row>
    <row r="9" spans="1:17" ht="30" customHeight="1">
      <c r="A9" s="18">
        <v>4</v>
      </c>
      <c r="B9" s="19" t="s">
        <v>22</v>
      </c>
      <c r="C9" s="20">
        <v>15</v>
      </c>
      <c r="D9" s="20">
        <v>15</v>
      </c>
      <c r="E9" s="21">
        <f t="shared" si="0"/>
        <v>1</v>
      </c>
      <c r="F9" s="22">
        <f t="shared" si="3"/>
        <v>1</v>
      </c>
      <c r="G9" s="20">
        <v>11</v>
      </c>
      <c r="H9" s="21">
        <f t="shared" si="1"/>
        <v>0.7333333333333333</v>
      </c>
      <c r="I9" s="22">
        <f t="shared" si="4"/>
        <v>1</v>
      </c>
      <c r="J9" s="30">
        <v>43.5</v>
      </c>
      <c r="K9" s="31">
        <v>43.5</v>
      </c>
      <c r="L9" s="21">
        <f t="shared" si="2"/>
        <v>1</v>
      </c>
      <c r="M9" s="22">
        <f t="shared" si="5"/>
        <v>1</v>
      </c>
      <c r="N9" s="33">
        <v>12.3</v>
      </c>
      <c r="O9" s="20">
        <v>0</v>
      </c>
      <c r="Q9" s="34"/>
    </row>
    <row r="10" spans="1:17" ht="30" customHeight="1">
      <c r="A10" s="18">
        <v>5</v>
      </c>
      <c r="B10" s="19" t="s">
        <v>23</v>
      </c>
      <c r="C10" s="20">
        <v>50</v>
      </c>
      <c r="D10" s="20">
        <v>50</v>
      </c>
      <c r="E10" s="21">
        <f t="shared" si="0"/>
        <v>1</v>
      </c>
      <c r="F10" s="22">
        <f t="shared" si="3"/>
        <v>1</v>
      </c>
      <c r="G10" s="20">
        <v>1</v>
      </c>
      <c r="H10" s="21">
        <f t="shared" si="1"/>
        <v>0.02</v>
      </c>
      <c r="I10" s="22">
        <f t="shared" si="4"/>
        <v>7</v>
      </c>
      <c r="J10" s="30">
        <v>140.8</v>
      </c>
      <c r="K10" s="31">
        <v>8.8</v>
      </c>
      <c r="L10" s="21">
        <f t="shared" si="2"/>
        <v>0.0625</v>
      </c>
      <c r="M10" s="22">
        <f t="shared" si="5"/>
        <v>6</v>
      </c>
      <c r="N10" s="33">
        <v>36.4</v>
      </c>
      <c r="O10" s="20">
        <v>0</v>
      </c>
      <c r="Q10" s="34"/>
    </row>
    <row r="11" spans="1:17" ht="54" customHeight="1">
      <c r="A11" s="18">
        <v>6</v>
      </c>
      <c r="B11" s="19" t="s">
        <v>24</v>
      </c>
      <c r="C11" s="20">
        <v>22</v>
      </c>
      <c r="D11" s="20">
        <v>14</v>
      </c>
      <c r="E11" s="21">
        <f t="shared" si="0"/>
        <v>0.6363636363636364</v>
      </c>
      <c r="F11" s="22">
        <f t="shared" si="3"/>
        <v>7</v>
      </c>
      <c r="G11" s="20">
        <v>1</v>
      </c>
      <c r="H11" s="21">
        <f t="shared" si="1"/>
        <v>0.045454545454545456</v>
      </c>
      <c r="I11" s="22">
        <f t="shared" si="4"/>
        <v>6</v>
      </c>
      <c r="J11" s="30">
        <v>70.4</v>
      </c>
      <c r="K11" s="31">
        <v>0</v>
      </c>
      <c r="L11" s="21">
        <f t="shared" si="2"/>
        <v>0</v>
      </c>
      <c r="M11" s="22">
        <f t="shared" si="5"/>
        <v>7</v>
      </c>
      <c r="N11" s="33">
        <v>21.4</v>
      </c>
      <c r="O11" s="20">
        <v>0</v>
      </c>
      <c r="Q11" s="34"/>
    </row>
    <row r="12" spans="1:17" ht="51.75" customHeight="1">
      <c r="A12" s="18">
        <v>7</v>
      </c>
      <c r="B12" s="19" t="s">
        <v>25</v>
      </c>
      <c r="C12" s="20">
        <v>19</v>
      </c>
      <c r="D12" s="20">
        <v>19</v>
      </c>
      <c r="E12" s="21">
        <f t="shared" si="0"/>
        <v>1</v>
      </c>
      <c r="F12" s="22">
        <f t="shared" si="3"/>
        <v>1</v>
      </c>
      <c r="G12" s="20">
        <v>1</v>
      </c>
      <c r="H12" s="21">
        <f t="shared" si="1"/>
        <v>0.05263157894736842</v>
      </c>
      <c r="I12" s="22">
        <f t="shared" si="4"/>
        <v>5</v>
      </c>
      <c r="J12" s="30">
        <v>60.8</v>
      </c>
      <c r="K12" s="31">
        <v>33.6</v>
      </c>
      <c r="L12" s="21">
        <f t="shared" si="2"/>
        <v>0.5526315789473685</v>
      </c>
      <c r="M12" s="22">
        <f t="shared" si="5"/>
        <v>4</v>
      </c>
      <c r="N12" s="33">
        <v>21.1</v>
      </c>
      <c r="O12" s="20">
        <v>0</v>
      </c>
      <c r="Q12" s="34"/>
    </row>
    <row r="13" spans="1:17" ht="30" customHeight="1">
      <c r="A13" s="18">
        <v>8</v>
      </c>
      <c r="B13" s="19" t="s">
        <v>26</v>
      </c>
      <c r="C13" s="20">
        <v>31</v>
      </c>
      <c r="D13" s="20">
        <v>31</v>
      </c>
      <c r="E13" s="21">
        <f t="shared" si="0"/>
        <v>1</v>
      </c>
      <c r="F13" s="22">
        <f t="shared" si="3"/>
        <v>1</v>
      </c>
      <c r="G13" s="20">
        <v>22</v>
      </c>
      <c r="H13" s="21">
        <f t="shared" si="1"/>
        <v>0.7096774193548387</v>
      </c>
      <c r="I13" s="22">
        <f t="shared" si="4"/>
        <v>2</v>
      </c>
      <c r="J13" s="30">
        <v>88.5</v>
      </c>
      <c r="K13" s="31">
        <v>71.7</v>
      </c>
      <c r="L13" s="21">
        <f t="shared" si="2"/>
        <v>0.8101694915254237</v>
      </c>
      <c r="M13" s="22">
        <f t="shared" si="5"/>
        <v>2</v>
      </c>
      <c r="N13" s="33">
        <v>24.5</v>
      </c>
      <c r="O13" s="20">
        <v>0</v>
      </c>
      <c r="Q13" s="34"/>
    </row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</sheetData>
  <sheetProtection/>
  <mergeCells count="4">
    <mergeCell ref="A1:B1"/>
    <mergeCell ref="A2:O2"/>
    <mergeCell ref="A3:O3"/>
    <mergeCell ref="A5:B5"/>
  </mergeCells>
  <printOptions/>
  <pageMargins left="0.5902777777777778" right="0.275" top="0.7868055555555555" bottom="0.786805555555555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szj</dc:creator>
  <cp:keywords/>
  <dc:description/>
  <cp:lastModifiedBy>MaxINe麥</cp:lastModifiedBy>
  <dcterms:created xsi:type="dcterms:W3CDTF">2023-09-28T19:17:47Z</dcterms:created>
  <dcterms:modified xsi:type="dcterms:W3CDTF">2023-11-10T08:16:27Z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I">
    <vt:lpwstr>0CE198E6D2424962A86E7CBACCCE688D</vt:lpwstr>
  </property>
</Properties>
</file>