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Sheet1!$A$4:$O$16</definedName>
    <definedName name="_xlnm.Print_Area" localSheetId="0">Sheet1!$A$1:$O$16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<sst xmlns="http://schemas.openxmlformats.org/spreadsheetml/2006/main" count="51" uniqueCount="32">
  <si>
    <t>附件2</t>
  </si>
  <si>
    <t>清远市新建商品住房销售价格备案表</t>
  </si>
  <si>
    <t>房地产开发企业名称或中介服务机构名称：清远鑫恒房地产有限公司</t>
  </si>
  <si>
    <t>项目(楼盘)名称：</t>
  </si>
  <si>
    <t>清远保利麓湖花园4栋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</si>
  <si>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</si>
  <si>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</si>
  <si>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</si>
  <si>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</si>
  <si>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</si>
  <si>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</si>
  <si>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</si>
  <si>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</si>
  <si>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</si>
  <si>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</si>
  <si>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</si>
  <si>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</si>
  <si>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</si>
  <si>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</si>
  <si>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</si>
  <si>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4栋</t>
  </si>
  <si>
    <t>二房二厅二卫</t>
  </si>
  <si>
    <t>未售</t>
  </si>
  <si>
    <t>含精装修1500元/㎡（建筑面积）</t>
  </si>
  <si>
    <t>本楼栋总面积/均价</t>
  </si>
  <si>
    <t>-</t>
  </si>
  <si>
    <t>--</t>
  </si>
  <si>
    <t>本栋销售住宅共5套，销售住宅总建筑面积：482.60㎡，套内面积：392.10㎡，分摊面积：90.50㎡，销售均价：6826.66元/㎡（建筑面积）、8402.31元/㎡（套内建筑面积）。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</si>
  <si>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</si>
  <si>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</si>
  <si>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价格举报投诉电话：12345</t>
  </si>
  <si>
    <t>本表一式三份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</si>
</sst>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_);[Red]\(0.00\)"/>
    <numFmt numFmtId="179" formatCode="0_ "/>
    <numFmt numFmtId="180" formatCode="0_);[Red]\(0\)"/>
  </numFmts>
  <fonts count="37">
    <font>
      <sz val="11"/>
      <color theme="1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0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DengXian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134"/>
    </font>
    <font>
      <sz val="10"/>
      <color indexed="8"/>
      <name val="宋体"/>
      <charset val="134"/>
    </font>
    <font>
      <u/>
      <sz val="16"/>
      <color theme="1"/>
      <name val="仿宋"/>
      <charset val="134"/>
    </font>
    <font>
      <sz val="16"/>
      <color rgb="FF0000FF"/>
      <name val="仿宋"/>
      <charset val="134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6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14" fillId="0" borderId="0" xfId="0" applyNumberFormat="1" applyFont="1" applyFill="1" applyAlignment="1">
      <alignment horizontal="justify" vertical="center"/>
    </xf>
    <xf numFmtId="178" fontId="0" fillId="0" borderId="0" xfId="0" applyNumberFormat="1" applyFill="1" applyAlignment="1">
      <alignment horizontal="center" vertical="center"/>
    </xf>
    <xf numFmtId="178" fontId="7" fillId="0" borderId="0" xfId="0" applyNumberFormat="1" applyFont="1" applyFill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>
      <alignment vertical="center"/>
    </xf>
    <xf numFmtId="180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178" fontId="6" fillId="0" borderId="0" xfId="0" applyNumberFormat="1" applyFont="1" applyFill="1" applyAlignment="1">
      <alignment horizontal="left" vertical="center" wrapText="1"/>
    </xf>
    <xf numFmtId="10" fontId="0" fillId="0" borderId="0" xfId="3" applyNumberFormat="1" applyFill="1" applyAlignment="1">
      <alignment horizontal="left" vertical="center"/>
    </xf>
    <xf numFmtId="0" fontId="15" fillId="0" borderId="0" xfId="0" applyFont="1" applyAlignment="1">
      <alignment horizontal="justify" vertical="center"/>
    </xf>
    <xf numFmtId="10" fontId="0" fillId="0" borderId="0" xfId="3" applyNumberFormat="1" applyFill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workbookViewId="0">
      <selection activeCell="M18" sqref="M18"/>
    </sheetView>
  </sheetViews>
  <sheetFormatPr defaultColWidth="8.875" defaultRowHeight="14.25"/>
  <cols>
    <col min="1" max="1" width="7.25" style="6" customWidth="1"/>
    <col min="2" max="2" width="10.875" style="6" customWidth="1"/>
    <col min="3" max="3" width="11.625" style="6" customWidth="1"/>
    <col min="4" max="4" width="8.875" style="6" customWidth="1"/>
    <col min="5" max="5" width="14" style="6" customWidth="1"/>
    <col min="6" max="6" width="8.875" style="6" customWidth="1"/>
    <col min="7" max="7" width="14.625" style="6" customWidth="1"/>
    <col min="8" max="8" width="13.625" style="6" customWidth="1"/>
    <col min="9" max="9" width="11.375" style="6" customWidth="1"/>
    <col min="10" max="10" width="12.875" style="6" customWidth="1"/>
    <col min="11" max="11" width="17.5" style="6" customWidth="1"/>
    <col min="12" max="12" width="12.875" style="6" customWidth="1"/>
    <col min="13" max="13" width="9.375" style="6" customWidth="1"/>
    <col min="14" max="14" width="8.5" style="6" customWidth="1"/>
    <col min="15" max="15" width="28.625" style="6" customWidth="1"/>
    <col min="16" max="16384" width="8.875" style="6"/>
  </cols>
  <sheetData>
    <row r="1" ht="20.25" spans="1:10">
      <c r="A1" s="7" t="s">
        <v>0</v>
      </c>
      <c r="B1" s="7"/>
      <c r="J1" s="28"/>
    </row>
    <row r="2" ht="25.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5" customHeight="1" spans="1:15">
      <c r="A3" s="9" t="s">
        <v>2</v>
      </c>
      <c r="B3" s="9"/>
      <c r="C3" s="9"/>
      <c r="D3" s="9"/>
      <c r="E3" s="9"/>
      <c r="F3" s="10"/>
      <c r="G3" s="10"/>
      <c r="H3" s="10"/>
      <c r="I3" s="10" t="s">
        <v>3</v>
      </c>
      <c r="J3" s="29" t="s">
        <v>4</v>
      </c>
      <c r="K3" s="29"/>
      <c r="L3" s="30"/>
      <c r="M3" s="31"/>
      <c r="N3" s="31"/>
      <c r="O3" s="31"/>
    </row>
    <row r="4" s="2" customFormat="1" ht="34" customHeight="1" spans="1:15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 t="s">
        <v>11</v>
      </c>
      <c r="H4" s="12" t="s">
        <v>12</v>
      </c>
      <c r="I4" s="13" t="s">
        <v>13</v>
      </c>
      <c r="J4" s="3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1" t="s">
        <v>19</v>
      </c>
    </row>
    <row r="5" s="3" customFormat="1" ht="20" customHeight="1" spans="1:15">
      <c r="A5" s="14">
        <v>1</v>
      </c>
      <c r="B5" s="14" t="s">
        <v>20</v>
      </c>
      <c r="C5" s="15">
        <v>103</v>
      </c>
      <c r="D5" s="14">
        <v>1</v>
      </c>
      <c r="E5" s="16" t="s">
        <v>21</v>
      </c>
      <c r="F5" s="17">
        <v>2.9</v>
      </c>
      <c r="G5" s="18">
        <v>96.52</v>
      </c>
      <c r="H5" s="18">
        <f>G5-I5</f>
        <v>18.1</v>
      </c>
      <c r="I5" s="18">
        <v>78.42</v>
      </c>
      <c r="J5" s="18">
        <f>L5/G5</f>
        <v>6871.18038331838</v>
      </c>
      <c r="K5" s="18">
        <f>L5/I5</f>
        <v>8457.10699563746</v>
      </c>
      <c r="L5" s="33">
        <v>663206.33059789</v>
      </c>
      <c r="M5" s="34"/>
      <c r="N5" s="35" t="s">
        <v>22</v>
      </c>
      <c r="O5" s="36" t="s">
        <v>23</v>
      </c>
    </row>
    <row r="6" s="3" customFormat="1" ht="20" customHeight="1" spans="1:15">
      <c r="A6" s="15">
        <v>2</v>
      </c>
      <c r="B6" s="15" t="s">
        <v>20</v>
      </c>
      <c r="C6" s="15">
        <v>104</v>
      </c>
      <c r="D6" s="15">
        <v>1</v>
      </c>
      <c r="E6" s="15" t="s">
        <v>21</v>
      </c>
      <c r="F6" s="17">
        <v>2.9</v>
      </c>
      <c r="G6" s="18">
        <v>96.52</v>
      </c>
      <c r="H6" s="18">
        <f>G6-I6</f>
        <v>18.1</v>
      </c>
      <c r="I6" s="18">
        <v>78.42</v>
      </c>
      <c r="J6" s="18">
        <f>L6/G6</f>
        <v>6902.26202442903</v>
      </c>
      <c r="K6" s="18">
        <f>L6/I6</f>
        <v>8495.36254269179</v>
      </c>
      <c r="L6" s="33">
        <v>666206.33059789</v>
      </c>
      <c r="M6" s="34"/>
      <c r="N6" s="35" t="s">
        <v>22</v>
      </c>
      <c r="O6" s="36" t="s">
        <v>23</v>
      </c>
    </row>
    <row r="7" s="3" customFormat="1" ht="20" customHeight="1" spans="1:15">
      <c r="A7" s="15">
        <v>3</v>
      </c>
      <c r="B7" s="15" t="s">
        <v>20</v>
      </c>
      <c r="C7" s="15">
        <v>203</v>
      </c>
      <c r="D7" s="15">
        <v>2</v>
      </c>
      <c r="E7" s="16" t="s">
        <v>21</v>
      </c>
      <c r="F7" s="14">
        <v>2.9</v>
      </c>
      <c r="G7" s="14">
        <v>96.52</v>
      </c>
      <c r="H7" s="18">
        <f>G7-I7</f>
        <v>18.1</v>
      </c>
      <c r="I7" s="18">
        <v>78.42</v>
      </c>
      <c r="J7" s="18">
        <f>L7/G7</f>
        <v>6347.58238517526</v>
      </c>
      <c r="K7" s="18">
        <f>L7/I7</f>
        <v>7812.65814609941</v>
      </c>
      <c r="L7" s="33">
        <v>612668.651817116</v>
      </c>
      <c r="M7" s="34"/>
      <c r="N7" s="37" t="s">
        <v>22</v>
      </c>
      <c r="O7" s="36" t="s">
        <v>23</v>
      </c>
    </row>
    <row r="8" s="3" customFormat="1" ht="18" customHeight="1" spans="1:15">
      <c r="A8" s="15">
        <v>4</v>
      </c>
      <c r="B8" s="15" t="s">
        <v>20</v>
      </c>
      <c r="C8" s="15">
        <v>3005</v>
      </c>
      <c r="D8" s="15" t="str">
        <f>MID(C8,1,2)</f>
        <v>30</v>
      </c>
      <c r="E8" s="16" t="s">
        <v>21</v>
      </c>
      <c r="F8" s="14">
        <v>2.9</v>
      </c>
      <c r="G8" s="14">
        <v>96.52</v>
      </c>
      <c r="H8" s="19">
        <f>G8-I8</f>
        <v>18.1</v>
      </c>
      <c r="I8" s="38">
        <v>78.42</v>
      </c>
      <c r="J8" s="39">
        <f>L8/G8</f>
        <v>7110.44464601424</v>
      </c>
      <c r="K8" s="18">
        <f>L8/I8</f>
        <v>8751.59547606853</v>
      </c>
      <c r="L8" s="33">
        <v>686300.117233294</v>
      </c>
      <c r="M8" s="38"/>
      <c r="N8" s="37" t="s">
        <v>22</v>
      </c>
      <c r="O8" s="36" t="s">
        <v>23</v>
      </c>
    </row>
    <row r="9" s="3" customFormat="1" ht="20" customHeight="1" spans="1:15">
      <c r="A9" s="15">
        <v>5</v>
      </c>
      <c r="B9" s="15" t="s">
        <v>20</v>
      </c>
      <c r="C9" s="15">
        <v>3404</v>
      </c>
      <c r="D9" s="15">
        <v>34</v>
      </c>
      <c r="E9" s="16" t="s">
        <v>21</v>
      </c>
      <c r="F9" s="14">
        <v>2.9</v>
      </c>
      <c r="G9" s="14">
        <v>96.52</v>
      </c>
      <c r="H9" s="18">
        <f>G9-I9</f>
        <v>18.1</v>
      </c>
      <c r="I9" s="18">
        <v>78.42</v>
      </c>
      <c r="J9" s="18">
        <f>L9/G9</f>
        <v>6901.81262203704</v>
      </c>
      <c r="K9" s="18">
        <f>L9/I9</f>
        <v>8494.80941442253</v>
      </c>
      <c r="L9" s="33">
        <v>666162.954279015</v>
      </c>
      <c r="M9" s="34"/>
      <c r="N9" s="37" t="s">
        <v>22</v>
      </c>
      <c r="O9" s="36" t="s">
        <v>23</v>
      </c>
    </row>
    <row r="10" s="4" customFormat="1" ht="42.75" spans="1:15">
      <c r="A10" s="14" t="s">
        <v>24</v>
      </c>
      <c r="B10" s="14" t="s">
        <v>25</v>
      </c>
      <c r="C10" s="14" t="s">
        <v>26</v>
      </c>
      <c r="D10" s="14" t="s">
        <v>25</v>
      </c>
      <c r="E10" s="14" t="s">
        <v>25</v>
      </c>
      <c r="F10" s="14" t="s">
        <v>25</v>
      </c>
      <c r="G10" s="18">
        <f>SUM(G5:G9)</f>
        <v>482.6</v>
      </c>
      <c r="H10" s="18">
        <f>SUM(H5:H9)</f>
        <v>90.5</v>
      </c>
      <c r="I10" s="18">
        <f>SUM(I5:I9)</f>
        <v>392.1</v>
      </c>
      <c r="J10" s="18">
        <f>L10/G10</f>
        <v>6826.65641219479</v>
      </c>
      <c r="K10" s="18">
        <f>L10/I10</f>
        <v>8402.30651498394</v>
      </c>
      <c r="L10" s="40">
        <f>SUM(L5:L9)</f>
        <v>3294544.3845252</v>
      </c>
      <c r="M10" s="41"/>
      <c r="N10" s="42"/>
      <c r="O10" s="43"/>
    </row>
    <row r="11" s="4" customFormat="1" ht="28.5" customHeight="1" spans="1:15">
      <c r="A11" s="20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ht="61" customHeight="1" spans="1:15">
      <c r="A12" s="22" t="s">
        <v>28</v>
      </c>
      <c r="B12" s="22"/>
      <c r="C12" s="22"/>
      <c r="D12" s="22"/>
      <c r="E12" s="22"/>
      <c r="F12" s="22"/>
      <c r="G12" s="22"/>
      <c r="H12" s="22"/>
      <c r="I12" s="45"/>
      <c r="J12" s="45"/>
      <c r="K12" s="45"/>
      <c r="L12" s="45"/>
      <c r="M12" s="45"/>
      <c r="N12" s="45"/>
      <c r="O12" s="45"/>
    </row>
    <row r="13" s="5" customFormat="1" ht="24" spans="1:15">
      <c r="A13" s="23" t="s">
        <v>29</v>
      </c>
      <c r="B13" s="23"/>
      <c r="C13" s="24"/>
      <c r="D13" s="25"/>
      <c r="E13" s="25"/>
      <c r="F13" s="25"/>
      <c r="G13" s="25"/>
      <c r="H13" s="25"/>
      <c r="I13" s="25"/>
      <c r="J13" s="46"/>
      <c r="K13" s="25"/>
      <c r="L13" s="25"/>
      <c r="M13" s="25"/>
      <c r="N13" s="25"/>
      <c r="O13" s="25"/>
    </row>
    <row r="14" s="5" customFormat="1" spans="1:15">
      <c r="A14" s="23" t="s">
        <v>30</v>
      </c>
      <c r="B14" s="23"/>
      <c r="C14" s="23"/>
      <c r="D14" s="25"/>
      <c r="E14" s="25"/>
      <c r="F14" s="25"/>
      <c r="G14" s="25"/>
      <c r="H14" s="25"/>
      <c r="I14" s="25"/>
      <c r="K14" s="25"/>
      <c r="L14" s="25"/>
      <c r="M14" s="25"/>
      <c r="N14" s="25"/>
      <c r="O14" s="25"/>
    </row>
    <row r="15" s="5" customFormat="1" spans="1:12">
      <c r="A15" s="23" t="s">
        <v>31</v>
      </c>
      <c r="B15" s="23"/>
      <c r="C15" s="23"/>
      <c r="D15" s="25"/>
      <c r="E15" s="25"/>
      <c r="L15" s="47"/>
    </row>
    <row r="16" ht="20.25" spans="9:11">
      <c r="I16" s="48">
        <v>7182.69</v>
      </c>
      <c r="J16" s="26">
        <f>J10</f>
        <v>6826.65641219479</v>
      </c>
      <c r="K16" s="49">
        <f>(I16-J16)/I16</f>
        <v>0.049568279823466</v>
      </c>
    </row>
    <row r="17" spans="7:7">
      <c r="G17" s="26"/>
    </row>
    <row r="18" ht="20.25" spans="3:3">
      <c r="C18" s="27"/>
    </row>
  </sheetData>
  <autoFilter ref="A4:O16">
    <extLst/>
  </autoFilter>
  <mergeCells count="6">
    <mergeCell ref="A2:N2"/>
    <mergeCell ref="A3:E3"/>
    <mergeCell ref="A11:M11"/>
    <mergeCell ref="A12:H12"/>
    <mergeCell ref="A14:C14"/>
    <mergeCell ref="A15:C15"/>
  </mergeCells>
  <conditionalFormatting sqref="C1:C5 C10:C1048576">
    <cfRule type="duplicateValues" dxfId="0" priority="1"/>
  </conditionalFormatting>
  <pageMargins left="0.472222222222222" right="0.275" top="0.275" bottom="0.0784722222222222" header="0.236111111111111" footer="0.0784722222222222"/>
  <pageSetup paperSize="9" scale="71" fitToHeight="0" orientation="landscape" verticalDpi="300"/>
  <headerFooter/>
  <rowBreaks count="2" manualBreakCount="2">
    <brk id="16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</dc:creator>
  <cp:lastModifiedBy>Babe.</cp:lastModifiedBy>
  <dcterms:created xsi:type="dcterms:W3CDTF">2006-09-13T11:21:00Z</dcterms:created>
  <dcterms:modified xsi:type="dcterms:W3CDTF">2023-11-23T08:24:17Z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2725B21A54434A1198335D5C9A681CD8_13</vt:lpwstr>
  </property>
  <property fmtid="{D5CDD505-2E9C-101B-9397-08002B2CF9AE}" pid="4" name="KSOReadingLayout">
    <vt:bool>false</vt:bool>
  </property>
</Properties>
</file>