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660" activeTab="0"/>
  </bookViews>
  <sheets>
    <sheet name="附件2 12座 " sheetId="1" r:id="rId1"/>
  </sheets>
  <definedNames>
    <definedName name="_xlnm._FilterDatabase" localSheetId="0" hidden="1">'附件2 12座 '!$A$5:$T$48</definedName>
    <definedName name="_xlnm.Print_Area" localSheetId="0">'附件2 12座 '!$A$1:$O$48</definedName>
    <definedName name="_xlnm.Print_Titles" localSheetId="0">'附件2 12座 '!$1:$5</definedName>
  </definedNames>
  <calcPr fullCalcOnLoad="1"/>
</workbook>
</file>

<file path=xl/sharedStrings.xml><?xml version="1.0" encoding="utf-8"?>
<sst xmlns="http://schemas.openxmlformats.org/spreadsheetml/2006/main" count="212" uniqueCount="33">
  <si>
    <t>附件2</t>
  </si>
  <si>
    <t>清远市新建商品住房销售价格备案表</t>
  </si>
  <si>
    <t>序号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</si>
  <si>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</si>
  <si>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</si>
  <si>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</si>
  <si>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</si>
  <si>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</si>
  <si>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</si>
  <si>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</si>
  <si>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套内建筑面积销售单价（元/㎡）</t>
  </si>
  <si>
    <t>总售价(元)</t>
  </si>
  <si>
    <t>优惠折扣及其条件</t>
  </si>
  <si>
    <t>销售
状态</t>
  </si>
  <si>
    <t>备注</t>
  </si>
  <si>
    <t>本楼栋总面积/均价</t>
  </si>
  <si>
    <t>备案机关：</t>
  </si>
  <si>
    <t>企业物价员：</t>
  </si>
  <si>
    <t>企业投诉电话：</t>
  </si>
  <si>
    <t>本表一式两份</t>
  </si>
  <si>
    <t>12座</t>
  </si>
  <si>
    <t>房地产开发企业名称或中介服务机构名称：清远市耀盈房地产开发有限公司</t>
  </si>
  <si>
    <t>项目(楼盘)名称：郦江花园</t>
  </si>
  <si>
    <t>幢（栋）号</t>
  </si>
  <si>
    <t>建筑面积      单价        （元/㎡）</t>
  </si>
  <si>
    <t>四房两厅三卫</t>
  </si>
  <si>
    <t>3米</t>
  </si>
  <si>
    <t>待售</t>
  </si>
  <si>
    <t>毛坯</t>
  </si>
  <si>
    <t>三房两厅二卫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</si>
  <si>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</si>
  <si>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价格举报投诉电话：12345</t>
  </si>
  <si>
    <r>
      <t xml:space="preserve">   本栋销售住宅共 104 套，销售住宅总建筑面积：12483.38㎡，套内面积：10390.9㎡，分摊面积：2092.48㎡，原该栋整体单价备案均价:6137元/㎡（建筑面积）、本次 37 套单元价格调整为：5940</t>
    </r>
    <r>
      <rPr>
        <sz val="12"/>
        <rFont val="宋体"/>
        <family val="0"/>
      </rPr>
      <t>元/㎡(建筑面积) 、</t>
    </r>
    <r>
      <rPr>
        <sz val="12"/>
        <rFont val="宋体"/>
        <family val="0"/>
      </rPr>
      <t>7136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</si>
</sst>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#,##0_);[Red]\(#,##0\)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0_ "/>
    <numFmt numFmtId="189" formatCode="#,##0.00_);[Red]\(#,##0.00\)"/>
    <numFmt numFmtId="190" formatCode="0.00_);[Red]\(0.00\)"/>
  </numFmts>
  <fonts count="34">
    <font>
      <sz val="12"/>
      <name val="宋体"/>
      <family val="0"/>
    </font>
    <font>
      <sz val="20"/>
      <name val="方正小标宋简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6" borderId="5" applyNumberFormat="0" applyAlignment="0" applyProtection="0"/>
    <xf numFmtId="0" fontId="13" fillId="17" borderId="6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82" fontId="31" fillId="0" borderId="10" xfId="0" applyNumberFormat="1" applyFont="1" applyFill="1" applyBorder="1" applyAlignment="1">
      <alignment horizontal="center" vertical="center" wrapText="1"/>
    </xf>
    <xf numFmtId="182" fontId="3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1" fillId="0" borderId="13" xfId="0" applyFont="1" applyFill="1" applyBorder="1" applyAlignment="1">
      <alignment horizontal="center" vertical="center" wrapText="1"/>
    </xf>
    <xf numFmtId="180" fontId="31" fillId="0" borderId="14" xfId="0" applyNumberFormat="1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 wrapText="1"/>
    </xf>
    <xf numFmtId="180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31" fillId="0" borderId="16" xfId="0" applyNumberFormat="1" applyFont="1" applyFill="1" applyBorder="1" applyAlignment="1">
      <alignment horizontal="center" vertical="center"/>
    </xf>
    <xf numFmtId="182" fontId="31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31">
      <selection activeCell="Q51" sqref="Q51"/>
    </sheetView>
  </sheetViews>
  <sheetFormatPr defaultColWidth="9.00390625" defaultRowHeight="14.25"/>
  <cols>
    <col min="1" max="1" width="3.875" style="15" customWidth="1"/>
    <col min="2" max="3" width="7.875" style="15" customWidth="1"/>
    <col min="4" max="4" width="6.375" style="15" customWidth="1"/>
    <col min="5" max="5" width="9.875" style="15" customWidth="1"/>
    <col min="6" max="6" width="6.125" style="15" customWidth="1"/>
    <col min="7" max="7" width="9.625" style="15" customWidth="1"/>
    <col min="8" max="8" width="9.00390625" style="15" customWidth="1"/>
    <col min="9" max="9" width="9.625" style="15" customWidth="1"/>
    <col min="10" max="10" width="12.00390625" style="15" customWidth="1"/>
    <col min="11" max="13" width="11.125" style="15" customWidth="1"/>
    <col min="14" max="14" width="8.75390625" style="15" customWidth="1"/>
    <col min="15" max="15" width="7.625" style="15" customWidth="1"/>
    <col min="16" max="16" width="15.75390625" style="15" customWidth="1"/>
    <col min="17" max="17" width="9.00390625" style="15" customWidth="1"/>
    <col min="18" max="18" width="12.125" style="15" customWidth="1"/>
    <col min="19" max="19" width="11.50390625" style="22" customWidth="1"/>
    <col min="20" max="16384" width="9.00390625" style="15" customWidth="1"/>
  </cols>
  <sheetData>
    <row r="1" spans="1:2" ht="18" customHeight="1">
      <c r="A1" s="37" t="s">
        <v>0</v>
      </c>
      <c r="B1" s="37"/>
    </row>
    <row r="2" spans="1:15" ht="27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4.75" customHeight="1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M3" s="6" t="s">
        <v>22</v>
      </c>
      <c r="N3" s="7"/>
      <c r="O3" s="7"/>
    </row>
    <row r="4" spans="1:20" ht="30" customHeight="1">
      <c r="A4" s="39" t="s">
        <v>2</v>
      </c>
      <c r="B4" s="35" t="s">
        <v>23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6" t="s">
        <v>9</v>
      </c>
      <c r="J4" s="35" t="s">
        <v>24</v>
      </c>
      <c r="K4" s="35" t="s">
        <v>10</v>
      </c>
      <c r="L4" s="36" t="s">
        <v>11</v>
      </c>
      <c r="M4" s="36" t="s">
        <v>12</v>
      </c>
      <c r="N4" s="35" t="s">
        <v>13</v>
      </c>
      <c r="O4" s="39" t="s">
        <v>14</v>
      </c>
      <c r="Q4" s="21"/>
      <c r="R4" s="25"/>
      <c r="S4" s="23"/>
      <c r="T4" s="20"/>
    </row>
    <row r="5" spans="1:15" ht="14.25">
      <c r="A5" s="39"/>
      <c r="B5" s="35"/>
      <c r="C5" s="35"/>
      <c r="D5" s="35"/>
      <c r="E5" s="35"/>
      <c r="F5" s="35"/>
      <c r="G5" s="36"/>
      <c r="H5" s="35"/>
      <c r="I5" s="41"/>
      <c r="J5" s="35"/>
      <c r="K5" s="35"/>
      <c r="L5" s="40"/>
      <c r="M5" s="40"/>
      <c r="N5" s="35"/>
      <c r="O5" s="39"/>
    </row>
    <row r="6" spans="1:19" s="16" customFormat="1" ht="21.75" customHeight="1">
      <c r="A6" s="2">
        <f aca="true" t="shared" si="0" ref="A6:A42">+ROW()-5</f>
        <v>1</v>
      </c>
      <c r="B6" s="2" t="s">
        <v>20</v>
      </c>
      <c r="C6" s="1">
        <v>202</v>
      </c>
      <c r="D6" s="2">
        <v>2</v>
      </c>
      <c r="E6" s="2" t="s">
        <v>25</v>
      </c>
      <c r="F6" s="8" t="s">
        <v>26</v>
      </c>
      <c r="G6" s="2">
        <v>130.25</v>
      </c>
      <c r="H6" s="9">
        <f aca="true" t="shared" si="1" ref="H6:H42">G6-I6</f>
        <v>21.83</v>
      </c>
      <c r="I6" s="2">
        <v>108.42</v>
      </c>
      <c r="J6" s="4">
        <v>5230</v>
      </c>
      <c r="K6" s="3">
        <f aca="true" t="shared" si="2" ref="K6:K43">L6/I6</f>
        <v>6283.047408227264</v>
      </c>
      <c r="L6" s="3">
        <f aca="true" t="shared" si="3" ref="L6:L42">ROUND(G6*J6,0)</f>
        <v>681208</v>
      </c>
      <c r="M6" s="10"/>
      <c r="N6" s="1" t="s">
        <v>27</v>
      </c>
      <c r="O6" s="1" t="s">
        <v>28</v>
      </c>
      <c r="P6" s="19"/>
      <c r="S6" s="24"/>
    </row>
    <row r="7" spans="1:19" s="16" customFormat="1" ht="21.75" customHeight="1">
      <c r="A7" s="2">
        <f t="shared" si="0"/>
        <v>2</v>
      </c>
      <c r="B7" s="2" t="s">
        <v>20</v>
      </c>
      <c r="C7" s="1">
        <v>1303</v>
      </c>
      <c r="D7" s="2">
        <v>13</v>
      </c>
      <c r="E7" s="2" t="s">
        <v>29</v>
      </c>
      <c r="F7" s="8" t="s">
        <v>26</v>
      </c>
      <c r="G7" s="2">
        <v>123.26</v>
      </c>
      <c r="H7" s="9">
        <f t="shared" si="1"/>
        <v>20.66000000000001</v>
      </c>
      <c r="I7" s="2">
        <v>102.6</v>
      </c>
      <c r="J7" s="4">
        <v>5930</v>
      </c>
      <c r="K7" s="3">
        <f t="shared" si="2"/>
        <v>7124.093567251462</v>
      </c>
      <c r="L7" s="3">
        <f t="shared" si="3"/>
        <v>730932</v>
      </c>
      <c r="M7" s="10"/>
      <c r="N7" s="1" t="s">
        <v>27</v>
      </c>
      <c r="O7" s="1" t="s">
        <v>28</v>
      </c>
      <c r="S7" s="24"/>
    </row>
    <row r="8" spans="1:19" s="16" customFormat="1" ht="21.75" customHeight="1">
      <c r="A8" s="2">
        <f t="shared" si="0"/>
        <v>3</v>
      </c>
      <c r="B8" s="2" t="s">
        <v>20</v>
      </c>
      <c r="C8" s="1">
        <v>1503</v>
      </c>
      <c r="D8" s="2">
        <v>15</v>
      </c>
      <c r="E8" s="2" t="s">
        <v>29</v>
      </c>
      <c r="F8" s="8" t="s">
        <v>26</v>
      </c>
      <c r="G8" s="2">
        <v>123.26</v>
      </c>
      <c r="H8" s="9">
        <f t="shared" si="1"/>
        <v>20.66000000000001</v>
      </c>
      <c r="I8" s="2">
        <v>102.6</v>
      </c>
      <c r="J8" s="4">
        <v>5990</v>
      </c>
      <c r="K8" s="3">
        <f t="shared" si="2"/>
        <v>7196.169590643275</v>
      </c>
      <c r="L8" s="3">
        <f t="shared" si="3"/>
        <v>738327</v>
      </c>
      <c r="M8" s="10"/>
      <c r="N8" s="1" t="s">
        <v>27</v>
      </c>
      <c r="O8" s="1" t="s">
        <v>28</v>
      </c>
      <c r="S8" s="24"/>
    </row>
    <row r="9" spans="1:19" s="16" customFormat="1" ht="21.75" customHeight="1">
      <c r="A9" s="2">
        <f t="shared" si="0"/>
        <v>4</v>
      </c>
      <c r="B9" s="2" t="s">
        <v>20</v>
      </c>
      <c r="C9" s="1">
        <v>1603</v>
      </c>
      <c r="D9" s="2">
        <v>16</v>
      </c>
      <c r="E9" s="2" t="s">
        <v>29</v>
      </c>
      <c r="F9" s="8" t="s">
        <v>26</v>
      </c>
      <c r="G9" s="2">
        <v>123.26</v>
      </c>
      <c r="H9" s="9">
        <f t="shared" si="1"/>
        <v>20.66000000000001</v>
      </c>
      <c r="I9" s="2">
        <v>102.6</v>
      </c>
      <c r="J9" s="4">
        <v>6020</v>
      </c>
      <c r="K9" s="3">
        <f t="shared" si="2"/>
        <v>7232.212475633529</v>
      </c>
      <c r="L9" s="3">
        <f t="shared" si="3"/>
        <v>742025</v>
      </c>
      <c r="M9" s="10"/>
      <c r="N9" s="1" t="s">
        <v>27</v>
      </c>
      <c r="O9" s="1" t="s">
        <v>28</v>
      </c>
      <c r="S9" s="24"/>
    </row>
    <row r="10" spans="1:19" s="16" customFormat="1" ht="21.75" customHeight="1">
      <c r="A10" s="2">
        <f t="shared" si="0"/>
        <v>5</v>
      </c>
      <c r="B10" s="2" t="s">
        <v>20</v>
      </c>
      <c r="C10" s="1">
        <v>1702</v>
      </c>
      <c r="D10" s="2">
        <v>17</v>
      </c>
      <c r="E10" s="2" t="s">
        <v>25</v>
      </c>
      <c r="F10" s="8" t="s">
        <v>26</v>
      </c>
      <c r="G10" s="2">
        <v>130.25</v>
      </c>
      <c r="H10" s="9">
        <f t="shared" si="1"/>
        <v>21.83</v>
      </c>
      <c r="I10" s="2">
        <v>108.42</v>
      </c>
      <c r="J10" s="4">
        <v>6130</v>
      </c>
      <c r="K10" s="3">
        <f t="shared" si="2"/>
        <v>7364.259361741376</v>
      </c>
      <c r="L10" s="3">
        <f t="shared" si="3"/>
        <v>798433</v>
      </c>
      <c r="M10" s="10"/>
      <c r="N10" s="1" t="s">
        <v>27</v>
      </c>
      <c r="O10" s="1" t="s">
        <v>28</v>
      </c>
      <c r="P10" s="26"/>
      <c r="S10" s="24"/>
    </row>
    <row r="11" spans="1:19" s="16" customFormat="1" ht="21.75" customHeight="1">
      <c r="A11" s="2">
        <f t="shared" si="0"/>
        <v>6</v>
      </c>
      <c r="B11" s="2" t="s">
        <v>20</v>
      </c>
      <c r="C11" s="1">
        <v>1703</v>
      </c>
      <c r="D11" s="2">
        <v>17</v>
      </c>
      <c r="E11" s="2" t="s">
        <v>29</v>
      </c>
      <c r="F11" s="8" t="s">
        <v>26</v>
      </c>
      <c r="G11" s="2">
        <v>123.26</v>
      </c>
      <c r="H11" s="9">
        <f t="shared" si="1"/>
        <v>20.66000000000001</v>
      </c>
      <c r="I11" s="2">
        <v>102.6</v>
      </c>
      <c r="J11" s="4">
        <v>6050</v>
      </c>
      <c r="K11" s="3">
        <f t="shared" si="2"/>
        <v>7268.2553606237825</v>
      </c>
      <c r="L11" s="3">
        <f t="shared" si="3"/>
        <v>745723</v>
      </c>
      <c r="M11" s="10"/>
      <c r="N11" s="1" t="s">
        <v>27</v>
      </c>
      <c r="O11" s="1" t="s">
        <v>28</v>
      </c>
      <c r="S11" s="24"/>
    </row>
    <row r="12" spans="1:19" s="16" customFormat="1" ht="21.75" customHeight="1">
      <c r="A12" s="2">
        <f t="shared" si="0"/>
        <v>7</v>
      </c>
      <c r="B12" s="2" t="s">
        <v>20</v>
      </c>
      <c r="C12" s="1">
        <v>1801</v>
      </c>
      <c r="D12" s="2">
        <v>18</v>
      </c>
      <c r="E12" s="2" t="s">
        <v>29</v>
      </c>
      <c r="F12" s="8" t="s">
        <v>26</v>
      </c>
      <c r="G12" s="2">
        <v>103.67</v>
      </c>
      <c r="H12" s="9">
        <f t="shared" si="1"/>
        <v>17.379999999999995</v>
      </c>
      <c r="I12" s="2">
        <v>86.29</v>
      </c>
      <c r="J12" s="4">
        <v>6130</v>
      </c>
      <c r="K12" s="3">
        <f t="shared" si="2"/>
        <v>7364.665662301541</v>
      </c>
      <c r="L12" s="3">
        <f t="shared" si="3"/>
        <v>635497</v>
      </c>
      <c r="M12" s="10"/>
      <c r="N12" s="1" t="s">
        <v>27</v>
      </c>
      <c r="O12" s="1" t="s">
        <v>28</v>
      </c>
      <c r="P12" s="19"/>
      <c r="S12" s="24"/>
    </row>
    <row r="13" spans="1:19" s="16" customFormat="1" ht="21.75" customHeight="1">
      <c r="A13" s="2">
        <f t="shared" si="0"/>
        <v>8</v>
      </c>
      <c r="B13" s="2" t="s">
        <v>20</v>
      </c>
      <c r="C13" s="1">
        <v>1802</v>
      </c>
      <c r="D13" s="2">
        <v>18</v>
      </c>
      <c r="E13" s="2" t="s">
        <v>25</v>
      </c>
      <c r="F13" s="8" t="s">
        <v>26</v>
      </c>
      <c r="G13" s="2">
        <v>130.25</v>
      </c>
      <c r="H13" s="9">
        <f t="shared" si="1"/>
        <v>21.83</v>
      </c>
      <c r="I13" s="2">
        <v>108.42</v>
      </c>
      <c r="J13" s="4">
        <v>6030</v>
      </c>
      <c r="K13" s="3">
        <f t="shared" si="2"/>
        <v>7244.124700239808</v>
      </c>
      <c r="L13" s="3">
        <f t="shared" si="3"/>
        <v>785408</v>
      </c>
      <c r="M13" s="10"/>
      <c r="N13" s="1" t="s">
        <v>27</v>
      </c>
      <c r="O13" s="1" t="s">
        <v>28</v>
      </c>
      <c r="P13" s="19"/>
      <c r="S13" s="24"/>
    </row>
    <row r="14" spans="1:19" s="16" customFormat="1" ht="21.75" customHeight="1">
      <c r="A14" s="2">
        <f t="shared" si="0"/>
        <v>9</v>
      </c>
      <c r="B14" s="2" t="s">
        <v>20</v>
      </c>
      <c r="C14" s="1">
        <v>1803</v>
      </c>
      <c r="D14" s="2">
        <v>18</v>
      </c>
      <c r="E14" s="2" t="s">
        <v>29</v>
      </c>
      <c r="F14" s="8" t="s">
        <v>26</v>
      </c>
      <c r="G14" s="2">
        <v>123.26</v>
      </c>
      <c r="H14" s="9">
        <f t="shared" si="1"/>
        <v>20.66000000000001</v>
      </c>
      <c r="I14" s="2">
        <v>102.6</v>
      </c>
      <c r="J14" s="4">
        <v>5230</v>
      </c>
      <c r="K14" s="3">
        <f t="shared" si="2"/>
        <v>6283.138401559455</v>
      </c>
      <c r="L14" s="3">
        <f t="shared" si="3"/>
        <v>644650</v>
      </c>
      <c r="M14" s="10"/>
      <c r="N14" s="1" t="s">
        <v>27</v>
      </c>
      <c r="O14" s="1" t="s">
        <v>28</v>
      </c>
      <c r="P14" s="19"/>
      <c r="S14" s="24"/>
    </row>
    <row r="15" spans="1:19" s="16" customFormat="1" ht="21.75" customHeight="1">
      <c r="A15" s="2">
        <f t="shared" si="0"/>
        <v>10</v>
      </c>
      <c r="B15" s="2" t="s">
        <v>20</v>
      </c>
      <c r="C15" s="1">
        <v>1806</v>
      </c>
      <c r="D15" s="2">
        <v>18</v>
      </c>
      <c r="E15" s="2" t="s">
        <v>29</v>
      </c>
      <c r="F15" s="8" t="s">
        <v>26</v>
      </c>
      <c r="G15" s="2">
        <v>122.95</v>
      </c>
      <c r="H15" s="9">
        <f t="shared" si="1"/>
        <v>20.61</v>
      </c>
      <c r="I15" s="2">
        <v>102.34</v>
      </c>
      <c r="J15" s="4">
        <v>5375</v>
      </c>
      <c r="K15" s="3">
        <f t="shared" si="2"/>
        <v>6457.455540355677</v>
      </c>
      <c r="L15" s="3">
        <f t="shared" si="3"/>
        <v>660856</v>
      </c>
      <c r="M15" s="10"/>
      <c r="N15" s="1" t="s">
        <v>27</v>
      </c>
      <c r="O15" s="1" t="s">
        <v>28</v>
      </c>
      <c r="P15" s="26"/>
      <c r="S15" s="24"/>
    </row>
    <row r="16" spans="1:19" s="16" customFormat="1" ht="21.75" customHeight="1">
      <c r="A16" s="2">
        <f t="shared" si="0"/>
        <v>11</v>
      </c>
      <c r="B16" s="2" t="s">
        <v>20</v>
      </c>
      <c r="C16" s="1">
        <v>1901</v>
      </c>
      <c r="D16" s="2">
        <v>19</v>
      </c>
      <c r="E16" s="2" t="s">
        <v>29</v>
      </c>
      <c r="F16" s="8" t="s">
        <v>26</v>
      </c>
      <c r="G16" s="2">
        <v>103.67</v>
      </c>
      <c r="H16" s="9">
        <f t="shared" si="1"/>
        <v>17.379999999999995</v>
      </c>
      <c r="I16" s="2">
        <v>86.29</v>
      </c>
      <c r="J16" s="4">
        <v>7080</v>
      </c>
      <c r="K16" s="3">
        <f t="shared" si="2"/>
        <v>8506.014601923745</v>
      </c>
      <c r="L16" s="3">
        <f t="shared" si="3"/>
        <v>733984</v>
      </c>
      <c r="M16" s="10"/>
      <c r="N16" s="1" t="s">
        <v>27</v>
      </c>
      <c r="O16" s="1" t="s">
        <v>28</v>
      </c>
      <c r="S16" s="24"/>
    </row>
    <row r="17" spans="1:19" s="16" customFormat="1" ht="21.75" customHeight="1">
      <c r="A17" s="2">
        <f t="shared" si="0"/>
        <v>12</v>
      </c>
      <c r="B17" s="2" t="s">
        <v>20</v>
      </c>
      <c r="C17" s="1">
        <v>1902</v>
      </c>
      <c r="D17" s="2">
        <v>19</v>
      </c>
      <c r="E17" s="2" t="s">
        <v>25</v>
      </c>
      <c r="F17" s="8" t="s">
        <v>26</v>
      </c>
      <c r="G17" s="2">
        <v>130.25</v>
      </c>
      <c r="H17" s="9">
        <f t="shared" si="1"/>
        <v>21.83</v>
      </c>
      <c r="I17" s="2">
        <v>108.42</v>
      </c>
      <c r="J17" s="4">
        <v>6930</v>
      </c>
      <c r="K17" s="3">
        <f t="shared" si="2"/>
        <v>8325.33665375392</v>
      </c>
      <c r="L17" s="3">
        <f t="shared" si="3"/>
        <v>902633</v>
      </c>
      <c r="M17" s="10"/>
      <c r="N17" s="1" t="s">
        <v>27</v>
      </c>
      <c r="O17" s="1" t="s">
        <v>28</v>
      </c>
      <c r="S17" s="24"/>
    </row>
    <row r="18" spans="1:19" s="16" customFormat="1" ht="21.75" customHeight="1">
      <c r="A18" s="2">
        <f t="shared" si="0"/>
        <v>13</v>
      </c>
      <c r="B18" s="2" t="s">
        <v>20</v>
      </c>
      <c r="C18" s="1">
        <v>1903</v>
      </c>
      <c r="D18" s="2">
        <v>19</v>
      </c>
      <c r="E18" s="2" t="s">
        <v>29</v>
      </c>
      <c r="F18" s="8" t="s">
        <v>26</v>
      </c>
      <c r="G18" s="2">
        <v>123.26</v>
      </c>
      <c r="H18" s="9">
        <f t="shared" si="1"/>
        <v>20.66000000000001</v>
      </c>
      <c r="I18" s="2">
        <v>102.6</v>
      </c>
      <c r="J18" s="4">
        <v>6110</v>
      </c>
      <c r="K18" s="3">
        <f t="shared" si="2"/>
        <v>7340.341130604289</v>
      </c>
      <c r="L18" s="3">
        <f t="shared" si="3"/>
        <v>753119</v>
      </c>
      <c r="M18" s="10"/>
      <c r="N18" s="1" t="s">
        <v>27</v>
      </c>
      <c r="O18" s="1" t="s">
        <v>28</v>
      </c>
      <c r="S18" s="24"/>
    </row>
    <row r="19" spans="1:19" s="16" customFormat="1" ht="21.75" customHeight="1">
      <c r="A19" s="2">
        <f t="shared" si="0"/>
        <v>14</v>
      </c>
      <c r="B19" s="2" t="s">
        <v>20</v>
      </c>
      <c r="C19" s="1">
        <v>1906</v>
      </c>
      <c r="D19" s="2">
        <v>19</v>
      </c>
      <c r="E19" s="2" t="s">
        <v>29</v>
      </c>
      <c r="F19" s="8" t="s">
        <v>26</v>
      </c>
      <c r="G19" s="2">
        <v>122.95</v>
      </c>
      <c r="H19" s="9">
        <f t="shared" si="1"/>
        <v>20.61</v>
      </c>
      <c r="I19" s="2">
        <v>102.34</v>
      </c>
      <c r="J19" s="4">
        <v>6040</v>
      </c>
      <c r="K19" s="3">
        <f t="shared" si="2"/>
        <v>7256.380691811608</v>
      </c>
      <c r="L19" s="3">
        <f t="shared" si="3"/>
        <v>742618</v>
      </c>
      <c r="M19" s="10"/>
      <c r="N19" s="1" t="s">
        <v>27</v>
      </c>
      <c r="O19" s="1" t="s">
        <v>28</v>
      </c>
      <c r="S19" s="24"/>
    </row>
    <row r="20" spans="1:19" s="16" customFormat="1" ht="21.75" customHeight="1">
      <c r="A20" s="2">
        <f t="shared" si="0"/>
        <v>15</v>
      </c>
      <c r="B20" s="2" t="s">
        <v>20</v>
      </c>
      <c r="C20" s="1">
        <v>2001</v>
      </c>
      <c r="D20" s="2">
        <v>20</v>
      </c>
      <c r="E20" s="2" t="s">
        <v>29</v>
      </c>
      <c r="F20" s="8" t="s">
        <v>26</v>
      </c>
      <c r="G20" s="2">
        <v>103.67</v>
      </c>
      <c r="H20" s="9">
        <f t="shared" si="1"/>
        <v>17.379999999999995</v>
      </c>
      <c r="I20" s="2">
        <v>86.29</v>
      </c>
      <c r="J20" s="4">
        <v>6330</v>
      </c>
      <c r="K20" s="3">
        <f t="shared" si="2"/>
        <v>7604.948429713755</v>
      </c>
      <c r="L20" s="3">
        <f t="shared" si="3"/>
        <v>656231</v>
      </c>
      <c r="M20" s="10"/>
      <c r="N20" s="1" t="s">
        <v>27</v>
      </c>
      <c r="O20" s="1" t="s">
        <v>28</v>
      </c>
      <c r="P20" s="26"/>
      <c r="S20" s="24"/>
    </row>
    <row r="21" spans="1:19" s="16" customFormat="1" ht="21.75" customHeight="1">
      <c r="A21" s="2">
        <f t="shared" si="0"/>
        <v>16</v>
      </c>
      <c r="B21" s="2" t="s">
        <v>20</v>
      </c>
      <c r="C21" s="1">
        <v>2002</v>
      </c>
      <c r="D21" s="2">
        <v>20</v>
      </c>
      <c r="E21" s="2" t="s">
        <v>25</v>
      </c>
      <c r="F21" s="8" t="s">
        <v>26</v>
      </c>
      <c r="G21" s="2">
        <v>130.25</v>
      </c>
      <c r="H21" s="9">
        <f t="shared" si="1"/>
        <v>21.83</v>
      </c>
      <c r="I21" s="2">
        <v>108.42</v>
      </c>
      <c r="J21" s="4">
        <v>6130</v>
      </c>
      <c r="K21" s="3">
        <f t="shared" si="2"/>
        <v>7364.259361741376</v>
      </c>
      <c r="L21" s="3">
        <f t="shared" si="3"/>
        <v>798433</v>
      </c>
      <c r="M21" s="10"/>
      <c r="N21" s="1" t="s">
        <v>27</v>
      </c>
      <c r="O21" s="1" t="s">
        <v>28</v>
      </c>
      <c r="P21" s="26"/>
      <c r="S21" s="24"/>
    </row>
    <row r="22" spans="1:19" s="16" customFormat="1" ht="21.75" customHeight="1">
      <c r="A22" s="2">
        <f t="shared" si="0"/>
        <v>17</v>
      </c>
      <c r="B22" s="2" t="s">
        <v>20</v>
      </c>
      <c r="C22" s="1">
        <v>2003</v>
      </c>
      <c r="D22" s="2">
        <v>20</v>
      </c>
      <c r="E22" s="2" t="s">
        <v>29</v>
      </c>
      <c r="F22" s="8" t="s">
        <v>26</v>
      </c>
      <c r="G22" s="2">
        <v>123.26</v>
      </c>
      <c r="H22" s="9">
        <f t="shared" si="1"/>
        <v>20.66000000000001</v>
      </c>
      <c r="I22" s="2">
        <v>102.6</v>
      </c>
      <c r="J22" s="4">
        <v>6100</v>
      </c>
      <c r="K22" s="3">
        <f t="shared" si="2"/>
        <v>7328.32358674464</v>
      </c>
      <c r="L22" s="3">
        <f t="shared" si="3"/>
        <v>751886</v>
      </c>
      <c r="M22" s="10"/>
      <c r="N22" s="1" t="s">
        <v>27</v>
      </c>
      <c r="O22" s="1" t="s">
        <v>28</v>
      </c>
      <c r="S22" s="24"/>
    </row>
    <row r="23" spans="1:19" s="16" customFormat="1" ht="21.75" customHeight="1">
      <c r="A23" s="2">
        <f t="shared" si="0"/>
        <v>18</v>
      </c>
      <c r="B23" s="2" t="s">
        <v>20</v>
      </c>
      <c r="C23" s="1">
        <v>2006</v>
      </c>
      <c r="D23" s="2">
        <v>20</v>
      </c>
      <c r="E23" s="2" t="s">
        <v>29</v>
      </c>
      <c r="F23" s="8" t="s">
        <v>26</v>
      </c>
      <c r="G23" s="2">
        <v>122.95</v>
      </c>
      <c r="H23" s="9">
        <f t="shared" si="1"/>
        <v>20.61</v>
      </c>
      <c r="I23" s="2">
        <v>102.34</v>
      </c>
      <c r="J23" s="4">
        <v>6030</v>
      </c>
      <c r="K23" s="3">
        <f t="shared" si="2"/>
        <v>7244.371702169239</v>
      </c>
      <c r="L23" s="3">
        <f t="shared" si="3"/>
        <v>741389</v>
      </c>
      <c r="M23" s="10"/>
      <c r="N23" s="1" t="s">
        <v>27</v>
      </c>
      <c r="O23" s="1" t="s">
        <v>28</v>
      </c>
      <c r="S23" s="24"/>
    </row>
    <row r="24" spans="1:19" s="16" customFormat="1" ht="21.75" customHeight="1">
      <c r="A24" s="2">
        <f t="shared" si="0"/>
        <v>19</v>
      </c>
      <c r="B24" s="2" t="s">
        <v>20</v>
      </c>
      <c r="C24" s="1">
        <v>2101</v>
      </c>
      <c r="D24" s="2">
        <v>21</v>
      </c>
      <c r="E24" s="2" t="s">
        <v>29</v>
      </c>
      <c r="F24" s="8" t="s">
        <v>26</v>
      </c>
      <c r="G24" s="2">
        <v>103.67</v>
      </c>
      <c r="H24" s="9">
        <f t="shared" si="1"/>
        <v>17.379999999999995</v>
      </c>
      <c r="I24" s="2">
        <v>86.29</v>
      </c>
      <c r="J24" s="4">
        <v>7050</v>
      </c>
      <c r="K24" s="3">
        <f t="shared" si="2"/>
        <v>8469.973345694749</v>
      </c>
      <c r="L24" s="3">
        <f t="shared" si="3"/>
        <v>730874</v>
      </c>
      <c r="M24" s="10"/>
      <c r="N24" s="1" t="s">
        <v>27</v>
      </c>
      <c r="O24" s="1" t="s">
        <v>28</v>
      </c>
      <c r="S24" s="24"/>
    </row>
    <row r="25" spans="1:19" s="16" customFormat="1" ht="21.75" customHeight="1">
      <c r="A25" s="2">
        <f t="shared" si="0"/>
        <v>20</v>
      </c>
      <c r="B25" s="2" t="s">
        <v>20</v>
      </c>
      <c r="C25" s="1">
        <v>2102</v>
      </c>
      <c r="D25" s="2">
        <v>21</v>
      </c>
      <c r="E25" s="2" t="s">
        <v>25</v>
      </c>
      <c r="F25" s="8" t="s">
        <v>26</v>
      </c>
      <c r="G25" s="2">
        <v>130.25</v>
      </c>
      <c r="H25" s="9">
        <f t="shared" si="1"/>
        <v>21.83</v>
      </c>
      <c r="I25" s="2">
        <v>108.42</v>
      </c>
      <c r="J25" s="4">
        <v>6900</v>
      </c>
      <c r="K25" s="3">
        <f t="shared" si="2"/>
        <v>8289.29164360819</v>
      </c>
      <c r="L25" s="3">
        <f t="shared" si="3"/>
        <v>898725</v>
      </c>
      <c r="M25" s="10"/>
      <c r="N25" s="1" t="s">
        <v>27</v>
      </c>
      <c r="O25" s="1" t="s">
        <v>28</v>
      </c>
      <c r="S25" s="24"/>
    </row>
    <row r="26" spans="1:19" s="16" customFormat="1" ht="21.75" customHeight="1">
      <c r="A26" s="2">
        <f t="shared" si="0"/>
        <v>21</v>
      </c>
      <c r="B26" s="2" t="s">
        <v>20</v>
      </c>
      <c r="C26" s="1">
        <v>2103</v>
      </c>
      <c r="D26" s="2">
        <v>21</v>
      </c>
      <c r="E26" s="2" t="s">
        <v>29</v>
      </c>
      <c r="F26" s="8" t="s">
        <v>26</v>
      </c>
      <c r="G26" s="2">
        <v>123.26</v>
      </c>
      <c r="H26" s="9">
        <f t="shared" si="1"/>
        <v>20.66000000000001</v>
      </c>
      <c r="I26" s="2">
        <v>102.6</v>
      </c>
      <c r="J26" s="4">
        <v>6080</v>
      </c>
      <c r="K26" s="3">
        <f t="shared" si="2"/>
        <v>7304.298245614035</v>
      </c>
      <c r="L26" s="3">
        <f t="shared" si="3"/>
        <v>749421</v>
      </c>
      <c r="M26" s="10"/>
      <c r="N26" s="1" t="s">
        <v>27</v>
      </c>
      <c r="O26" s="1" t="s">
        <v>28</v>
      </c>
      <c r="S26" s="24"/>
    </row>
    <row r="27" spans="1:19" s="16" customFormat="1" ht="21.75" customHeight="1">
      <c r="A27" s="2">
        <f t="shared" si="0"/>
        <v>22</v>
      </c>
      <c r="B27" s="2" t="s">
        <v>20</v>
      </c>
      <c r="C27" s="1">
        <v>2106</v>
      </c>
      <c r="D27" s="2">
        <v>21</v>
      </c>
      <c r="E27" s="2" t="s">
        <v>29</v>
      </c>
      <c r="F27" s="8" t="s">
        <v>26</v>
      </c>
      <c r="G27" s="2">
        <v>122.95</v>
      </c>
      <c r="H27" s="9">
        <f t="shared" si="1"/>
        <v>20.61</v>
      </c>
      <c r="I27" s="2">
        <v>102.34</v>
      </c>
      <c r="J27" s="4">
        <v>6010</v>
      </c>
      <c r="K27" s="3">
        <f t="shared" si="2"/>
        <v>7220.3439515341015</v>
      </c>
      <c r="L27" s="3">
        <f t="shared" si="3"/>
        <v>738930</v>
      </c>
      <c r="M27" s="10"/>
      <c r="N27" s="1" t="s">
        <v>27</v>
      </c>
      <c r="O27" s="1" t="s">
        <v>28</v>
      </c>
      <c r="S27" s="24"/>
    </row>
    <row r="28" spans="1:19" s="16" customFormat="1" ht="21.75" customHeight="1">
      <c r="A28" s="2">
        <f t="shared" si="0"/>
        <v>23</v>
      </c>
      <c r="B28" s="2" t="s">
        <v>20</v>
      </c>
      <c r="C28" s="1">
        <v>2201</v>
      </c>
      <c r="D28" s="2">
        <v>22</v>
      </c>
      <c r="E28" s="2" t="s">
        <v>29</v>
      </c>
      <c r="F28" s="8" t="s">
        <v>26</v>
      </c>
      <c r="G28" s="2">
        <v>103.67</v>
      </c>
      <c r="H28" s="9">
        <f t="shared" si="1"/>
        <v>17.379999999999995</v>
      </c>
      <c r="I28" s="2">
        <v>86.29</v>
      </c>
      <c r="J28" s="4">
        <v>6230</v>
      </c>
      <c r="K28" s="3">
        <f t="shared" si="2"/>
        <v>7484.807046007648</v>
      </c>
      <c r="L28" s="3">
        <f t="shared" si="3"/>
        <v>645864</v>
      </c>
      <c r="M28" s="10"/>
      <c r="N28" s="1" t="s">
        <v>27</v>
      </c>
      <c r="O28" s="1" t="s">
        <v>28</v>
      </c>
      <c r="P28" s="26"/>
      <c r="S28" s="24"/>
    </row>
    <row r="29" spans="1:19" s="16" customFormat="1" ht="21.75" customHeight="1">
      <c r="A29" s="2">
        <f t="shared" si="0"/>
        <v>24</v>
      </c>
      <c r="B29" s="2" t="s">
        <v>20</v>
      </c>
      <c r="C29" s="1">
        <v>2202</v>
      </c>
      <c r="D29" s="2">
        <v>22</v>
      </c>
      <c r="E29" s="2" t="s">
        <v>25</v>
      </c>
      <c r="F29" s="8" t="s">
        <v>26</v>
      </c>
      <c r="G29" s="2">
        <v>130.25</v>
      </c>
      <c r="H29" s="9">
        <f t="shared" si="1"/>
        <v>21.83</v>
      </c>
      <c r="I29" s="2">
        <v>108.42</v>
      </c>
      <c r="J29" s="4">
        <v>6000</v>
      </c>
      <c r="K29" s="3">
        <f t="shared" si="2"/>
        <v>7208.079690094079</v>
      </c>
      <c r="L29" s="3">
        <f t="shared" si="3"/>
        <v>781500</v>
      </c>
      <c r="M29" s="10"/>
      <c r="N29" s="1" t="s">
        <v>27</v>
      </c>
      <c r="O29" s="1" t="s">
        <v>28</v>
      </c>
      <c r="P29" s="42"/>
      <c r="S29" s="24"/>
    </row>
    <row r="30" spans="1:19" s="16" customFormat="1" ht="21.75" customHeight="1">
      <c r="A30" s="2">
        <f t="shared" si="0"/>
        <v>25</v>
      </c>
      <c r="B30" s="2" t="s">
        <v>20</v>
      </c>
      <c r="C30" s="1">
        <v>2203</v>
      </c>
      <c r="D30" s="2">
        <v>22</v>
      </c>
      <c r="E30" s="2" t="s">
        <v>29</v>
      </c>
      <c r="F30" s="8" t="s">
        <v>26</v>
      </c>
      <c r="G30" s="2">
        <v>123.26</v>
      </c>
      <c r="H30" s="9">
        <f t="shared" si="1"/>
        <v>20.66000000000001</v>
      </c>
      <c r="I30" s="2">
        <v>102.6</v>
      </c>
      <c r="J30" s="4">
        <v>6060</v>
      </c>
      <c r="K30" s="3">
        <f t="shared" si="2"/>
        <v>7280.272904483431</v>
      </c>
      <c r="L30" s="3">
        <f t="shared" si="3"/>
        <v>746956</v>
      </c>
      <c r="M30" s="10"/>
      <c r="N30" s="1" t="s">
        <v>27</v>
      </c>
      <c r="O30" s="1" t="s">
        <v>28</v>
      </c>
      <c r="S30" s="24"/>
    </row>
    <row r="31" spans="1:19" s="16" customFormat="1" ht="21.75" customHeight="1">
      <c r="A31" s="2">
        <f t="shared" si="0"/>
        <v>26</v>
      </c>
      <c r="B31" s="2" t="s">
        <v>20</v>
      </c>
      <c r="C31" s="1">
        <v>2206</v>
      </c>
      <c r="D31" s="2">
        <v>22</v>
      </c>
      <c r="E31" s="2" t="s">
        <v>29</v>
      </c>
      <c r="F31" s="8" t="s">
        <v>26</v>
      </c>
      <c r="G31" s="2">
        <v>122.95</v>
      </c>
      <c r="H31" s="9">
        <f t="shared" si="1"/>
        <v>20.61</v>
      </c>
      <c r="I31" s="2">
        <v>102.34</v>
      </c>
      <c r="J31" s="4">
        <v>5990</v>
      </c>
      <c r="K31" s="3">
        <f t="shared" si="2"/>
        <v>7196.316200898964</v>
      </c>
      <c r="L31" s="3">
        <f t="shared" si="3"/>
        <v>736471</v>
      </c>
      <c r="M31" s="10"/>
      <c r="N31" s="1" t="s">
        <v>27</v>
      </c>
      <c r="O31" s="1" t="s">
        <v>28</v>
      </c>
      <c r="S31" s="24"/>
    </row>
    <row r="32" spans="1:19" s="16" customFormat="1" ht="21.75" customHeight="1">
      <c r="A32" s="2">
        <f t="shared" si="0"/>
        <v>27</v>
      </c>
      <c r="B32" s="2" t="s">
        <v>20</v>
      </c>
      <c r="C32" s="1">
        <v>2301</v>
      </c>
      <c r="D32" s="2">
        <v>23</v>
      </c>
      <c r="E32" s="2" t="s">
        <v>29</v>
      </c>
      <c r="F32" s="8" t="s">
        <v>26</v>
      </c>
      <c r="G32" s="2">
        <v>103.67</v>
      </c>
      <c r="H32" s="9">
        <f t="shared" si="1"/>
        <v>17.379999999999995</v>
      </c>
      <c r="I32" s="2">
        <v>86.29</v>
      </c>
      <c r="J32" s="4">
        <v>6000</v>
      </c>
      <c r="K32" s="3">
        <f t="shared" si="2"/>
        <v>7208.4830223664385</v>
      </c>
      <c r="L32" s="3">
        <f t="shared" si="3"/>
        <v>622020</v>
      </c>
      <c r="M32" s="10"/>
      <c r="N32" s="1" t="s">
        <v>27</v>
      </c>
      <c r="O32" s="1" t="s">
        <v>28</v>
      </c>
      <c r="P32" s="42"/>
      <c r="S32" s="24"/>
    </row>
    <row r="33" spans="1:19" s="16" customFormat="1" ht="21.75" customHeight="1">
      <c r="A33" s="2">
        <f t="shared" si="0"/>
        <v>28</v>
      </c>
      <c r="B33" s="2" t="s">
        <v>20</v>
      </c>
      <c r="C33" s="1">
        <v>2302</v>
      </c>
      <c r="D33" s="2">
        <v>23</v>
      </c>
      <c r="E33" s="2" t="s">
        <v>25</v>
      </c>
      <c r="F33" s="8" t="s">
        <v>26</v>
      </c>
      <c r="G33" s="2">
        <v>130.25</v>
      </c>
      <c r="H33" s="9">
        <f t="shared" si="1"/>
        <v>21.83</v>
      </c>
      <c r="I33" s="2">
        <v>108.42</v>
      </c>
      <c r="J33" s="4">
        <v>6130</v>
      </c>
      <c r="K33" s="3">
        <f t="shared" si="2"/>
        <v>7364.259361741376</v>
      </c>
      <c r="L33" s="3">
        <f t="shared" si="3"/>
        <v>798433</v>
      </c>
      <c r="M33" s="10"/>
      <c r="N33" s="1" t="s">
        <v>27</v>
      </c>
      <c r="O33" s="1" t="s">
        <v>28</v>
      </c>
      <c r="P33" s="19"/>
      <c r="S33" s="24"/>
    </row>
    <row r="34" spans="1:19" s="16" customFormat="1" ht="21.75" customHeight="1">
      <c r="A34" s="2">
        <f t="shared" si="0"/>
        <v>29</v>
      </c>
      <c r="B34" s="2" t="s">
        <v>20</v>
      </c>
      <c r="C34" s="1">
        <v>2303</v>
      </c>
      <c r="D34" s="2">
        <v>23</v>
      </c>
      <c r="E34" s="2" t="s">
        <v>29</v>
      </c>
      <c r="F34" s="8" t="s">
        <v>26</v>
      </c>
      <c r="G34" s="2">
        <v>123.26</v>
      </c>
      <c r="H34" s="9">
        <f t="shared" si="1"/>
        <v>20.66000000000001</v>
      </c>
      <c r="I34" s="2">
        <v>102.6</v>
      </c>
      <c r="J34" s="4">
        <v>5200</v>
      </c>
      <c r="K34" s="3">
        <f t="shared" si="2"/>
        <v>6247.095516569201</v>
      </c>
      <c r="L34" s="3">
        <f t="shared" si="3"/>
        <v>640952</v>
      </c>
      <c r="M34" s="10"/>
      <c r="N34" s="1" t="s">
        <v>27</v>
      </c>
      <c r="O34" s="1" t="s">
        <v>28</v>
      </c>
      <c r="P34" s="42"/>
      <c r="S34" s="24"/>
    </row>
    <row r="35" spans="1:19" s="16" customFormat="1" ht="21.75" customHeight="1">
      <c r="A35" s="2">
        <f t="shared" si="0"/>
        <v>30</v>
      </c>
      <c r="B35" s="2" t="s">
        <v>20</v>
      </c>
      <c r="C35" s="1">
        <v>2306</v>
      </c>
      <c r="D35" s="2">
        <v>23</v>
      </c>
      <c r="E35" s="2" t="s">
        <v>29</v>
      </c>
      <c r="F35" s="8" t="s">
        <v>26</v>
      </c>
      <c r="G35" s="2">
        <v>122.95</v>
      </c>
      <c r="H35" s="9">
        <f t="shared" si="1"/>
        <v>20.61</v>
      </c>
      <c r="I35" s="2">
        <v>102.34</v>
      </c>
      <c r="J35" s="4">
        <v>5150</v>
      </c>
      <c r="K35" s="3">
        <f t="shared" si="2"/>
        <v>6187.150674223178</v>
      </c>
      <c r="L35" s="3">
        <f t="shared" si="3"/>
        <v>633193</v>
      </c>
      <c r="M35" s="10"/>
      <c r="N35" s="1" t="s">
        <v>27</v>
      </c>
      <c r="O35" s="1" t="s">
        <v>28</v>
      </c>
      <c r="P35" s="42"/>
      <c r="S35" s="24"/>
    </row>
    <row r="36" spans="1:19" s="16" customFormat="1" ht="21.75" customHeight="1">
      <c r="A36" s="2">
        <f t="shared" si="0"/>
        <v>31</v>
      </c>
      <c r="B36" s="2" t="s">
        <v>20</v>
      </c>
      <c r="C36" s="1">
        <v>2401</v>
      </c>
      <c r="D36" s="2">
        <v>24</v>
      </c>
      <c r="E36" s="2" t="s">
        <v>29</v>
      </c>
      <c r="F36" s="8" t="s">
        <v>26</v>
      </c>
      <c r="G36" s="2">
        <v>103.67</v>
      </c>
      <c r="H36" s="9">
        <f t="shared" si="1"/>
        <v>17.379999999999995</v>
      </c>
      <c r="I36" s="2">
        <v>86.29</v>
      </c>
      <c r="J36" s="4">
        <v>6230</v>
      </c>
      <c r="K36" s="3">
        <f t="shared" si="2"/>
        <v>7484.807046007648</v>
      </c>
      <c r="L36" s="3">
        <f t="shared" si="3"/>
        <v>645864</v>
      </c>
      <c r="M36" s="10"/>
      <c r="N36" s="1" t="s">
        <v>27</v>
      </c>
      <c r="O36" s="1" t="s">
        <v>28</v>
      </c>
      <c r="P36" s="19"/>
      <c r="S36" s="24"/>
    </row>
    <row r="37" spans="1:19" s="16" customFormat="1" ht="21.75" customHeight="1">
      <c r="A37" s="2">
        <f t="shared" si="0"/>
        <v>32</v>
      </c>
      <c r="B37" s="2" t="s">
        <v>20</v>
      </c>
      <c r="C37" s="1">
        <v>2403</v>
      </c>
      <c r="D37" s="2">
        <v>24</v>
      </c>
      <c r="E37" s="2" t="s">
        <v>29</v>
      </c>
      <c r="F37" s="8" t="s">
        <v>26</v>
      </c>
      <c r="G37" s="2">
        <v>123.26</v>
      </c>
      <c r="H37" s="9">
        <f t="shared" si="1"/>
        <v>20.66000000000001</v>
      </c>
      <c r="I37" s="2">
        <v>102.6</v>
      </c>
      <c r="J37" s="4">
        <v>5330</v>
      </c>
      <c r="K37" s="3">
        <f t="shared" si="2"/>
        <v>6403.27485380117</v>
      </c>
      <c r="L37" s="3">
        <f t="shared" si="3"/>
        <v>656976</v>
      </c>
      <c r="M37" s="10"/>
      <c r="N37" s="1" t="s">
        <v>27</v>
      </c>
      <c r="O37" s="1" t="s">
        <v>28</v>
      </c>
      <c r="P37" s="19"/>
      <c r="S37" s="24"/>
    </row>
    <row r="38" spans="1:19" s="16" customFormat="1" ht="21.75" customHeight="1">
      <c r="A38" s="2">
        <f t="shared" si="0"/>
        <v>33</v>
      </c>
      <c r="B38" s="2" t="s">
        <v>20</v>
      </c>
      <c r="C38" s="1">
        <v>2406</v>
      </c>
      <c r="D38" s="2">
        <v>24</v>
      </c>
      <c r="E38" s="2" t="s">
        <v>29</v>
      </c>
      <c r="F38" s="8" t="s">
        <v>26</v>
      </c>
      <c r="G38" s="2">
        <v>122.95</v>
      </c>
      <c r="H38" s="9">
        <f t="shared" si="1"/>
        <v>20.61</v>
      </c>
      <c r="I38" s="2">
        <v>102.34</v>
      </c>
      <c r="J38" s="4">
        <v>5230</v>
      </c>
      <c r="K38" s="3">
        <f t="shared" si="2"/>
        <v>6283.261676763728</v>
      </c>
      <c r="L38" s="3">
        <f t="shared" si="3"/>
        <v>643029</v>
      </c>
      <c r="M38" s="10"/>
      <c r="N38" s="1" t="s">
        <v>27</v>
      </c>
      <c r="O38" s="1" t="s">
        <v>28</v>
      </c>
      <c r="P38" s="19"/>
      <c r="S38" s="24"/>
    </row>
    <row r="39" spans="1:19" s="16" customFormat="1" ht="21.75" customHeight="1">
      <c r="A39" s="2">
        <f t="shared" si="0"/>
        <v>34</v>
      </c>
      <c r="B39" s="2" t="s">
        <v>20</v>
      </c>
      <c r="C39" s="1">
        <v>2503</v>
      </c>
      <c r="D39" s="2">
        <v>25</v>
      </c>
      <c r="E39" s="2" t="s">
        <v>29</v>
      </c>
      <c r="F39" s="8" t="s">
        <v>26</v>
      </c>
      <c r="G39" s="2">
        <v>123.26</v>
      </c>
      <c r="H39" s="9">
        <f t="shared" si="1"/>
        <v>20.66000000000001</v>
      </c>
      <c r="I39" s="2">
        <v>102.6</v>
      </c>
      <c r="J39" s="4">
        <v>5350</v>
      </c>
      <c r="K39" s="3">
        <f t="shared" si="2"/>
        <v>6427.300194931774</v>
      </c>
      <c r="L39" s="3">
        <f t="shared" si="3"/>
        <v>659441</v>
      </c>
      <c r="M39" s="10"/>
      <c r="N39" s="1" t="s">
        <v>27</v>
      </c>
      <c r="O39" s="1" t="s">
        <v>28</v>
      </c>
      <c r="P39" s="43"/>
      <c r="S39" s="24"/>
    </row>
    <row r="40" spans="1:19" s="16" customFormat="1" ht="21.75" customHeight="1">
      <c r="A40" s="2">
        <f t="shared" si="0"/>
        <v>35</v>
      </c>
      <c r="B40" s="2" t="s">
        <v>20</v>
      </c>
      <c r="C40" s="1">
        <v>2603</v>
      </c>
      <c r="D40" s="2">
        <v>26</v>
      </c>
      <c r="E40" s="2" t="s">
        <v>29</v>
      </c>
      <c r="F40" s="8" t="s">
        <v>26</v>
      </c>
      <c r="G40" s="2">
        <v>123.26</v>
      </c>
      <c r="H40" s="9">
        <f t="shared" si="1"/>
        <v>20.66000000000001</v>
      </c>
      <c r="I40" s="2">
        <v>102.6</v>
      </c>
      <c r="J40" s="4">
        <v>5530</v>
      </c>
      <c r="K40" s="3">
        <f t="shared" si="2"/>
        <v>6643.547758284601</v>
      </c>
      <c r="L40" s="3">
        <f t="shared" si="3"/>
        <v>681628</v>
      </c>
      <c r="M40" s="10"/>
      <c r="N40" s="1" t="s">
        <v>27</v>
      </c>
      <c r="O40" s="1" t="s">
        <v>28</v>
      </c>
      <c r="P40" s="43"/>
      <c r="S40" s="24"/>
    </row>
    <row r="41" spans="1:19" s="16" customFormat="1" ht="21.75" customHeight="1">
      <c r="A41" s="2">
        <f t="shared" si="0"/>
        <v>36</v>
      </c>
      <c r="B41" s="2" t="s">
        <v>20</v>
      </c>
      <c r="C41" s="1">
        <v>2606</v>
      </c>
      <c r="D41" s="2">
        <v>26</v>
      </c>
      <c r="E41" s="2" t="s">
        <v>29</v>
      </c>
      <c r="F41" s="8" t="s">
        <v>26</v>
      </c>
      <c r="G41" s="2">
        <v>122.95</v>
      </c>
      <c r="H41" s="9">
        <f t="shared" si="1"/>
        <v>20.61</v>
      </c>
      <c r="I41" s="2">
        <v>102.34</v>
      </c>
      <c r="J41" s="4">
        <v>5100</v>
      </c>
      <c r="K41" s="3">
        <f t="shared" si="2"/>
        <v>6127.076411960133</v>
      </c>
      <c r="L41" s="3">
        <f t="shared" si="3"/>
        <v>627045</v>
      </c>
      <c r="M41" s="10"/>
      <c r="N41" s="1" t="s">
        <v>27</v>
      </c>
      <c r="O41" s="1" t="s">
        <v>28</v>
      </c>
      <c r="P41" s="42"/>
      <c r="S41" s="24"/>
    </row>
    <row r="42" spans="1:19" s="16" customFormat="1" ht="21.75" customHeight="1">
      <c r="A42" s="2">
        <f t="shared" si="0"/>
        <v>37</v>
      </c>
      <c r="B42" s="2" t="s">
        <v>20</v>
      </c>
      <c r="C42" s="1">
        <v>2701</v>
      </c>
      <c r="D42" s="2">
        <v>27</v>
      </c>
      <c r="E42" s="2" t="s">
        <v>29</v>
      </c>
      <c r="F42" s="8" t="s">
        <v>26</v>
      </c>
      <c r="G42" s="2">
        <v>103.67</v>
      </c>
      <c r="H42" s="9">
        <f t="shared" si="1"/>
        <v>17.379999999999995</v>
      </c>
      <c r="I42" s="2">
        <v>86.29</v>
      </c>
      <c r="J42" s="4">
        <v>5730</v>
      </c>
      <c r="K42" s="3">
        <f t="shared" si="2"/>
        <v>6884.1001274771115</v>
      </c>
      <c r="L42" s="3">
        <f t="shared" si="3"/>
        <v>594029</v>
      </c>
      <c r="M42" s="10"/>
      <c r="N42" s="1" t="s">
        <v>27</v>
      </c>
      <c r="O42" s="1" t="s">
        <v>28</v>
      </c>
      <c r="P42" s="44"/>
      <c r="S42" s="24"/>
    </row>
    <row r="43" spans="1:19" s="16" customFormat="1" ht="24.75" customHeight="1">
      <c r="A43" s="28" t="s">
        <v>15</v>
      </c>
      <c r="B43" s="28"/>
      <c r="C43" s="28"/>
      <c r="D43" s="28"/>
      <c r="E43" s="28"/>
      <c r="F43" s="29"/>
      <c r="G43" s="10">
        <f>SUM(G6:G42)</f>
        <v>4457.340000000001</v>
      </c>
      <c r="H43" s="9">
        <f>SUM(H6:H42)</f>
        <v>747.1400000000001</v>
      </c>
      <c r="I43" s="17">
        <f>SUM(I6:I42)</f>
        <v>3710.2</v>
      </c>
      <c r="J43" s="18">
        <f>L43/G43</f>
        <v>5939.57449958944</v>
      </c>
      <c r="K43" s="18">
        <f t="shared" si="2"/>
        <v>7135.653873106571</v>
      </c>
      <c r="L43" s="3">
        <f>SUM(L6:L42)</f>
        <v>26474703</v>
      </c>
      <c r="M43" s="11"/>
      <c r="N43" s="12"/>
      <c r="O43" s="12"/>
      <c r="S43" s="24"/>
    </row>
    <row r="44" spans="1:19" s="16" customFormat="1" ht="40.5" customHeight="1">
      <c r="A44" s="30" t="s">
        <v>32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  <c r="S44" s="24"/>
    </row>
    <row r="45" spans="1:19" s="16" customFormat="1" ht="66.75" customHeight="1">
      <c r="A45" s="33" t="s">
        <v>30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Q45" s="24"/>
      <c r="S45" s="24"/>
    </row>
    <row r="46" spans="1:19" s="16" customFormat="1" ht="16.5" customHeight="1">
      <c r="A46" s="27" t="s">
        <v>16</v>
      </c>
      <c r="B46" s="27"/>
      <c r="C46" s="27"/>
      <c r="D46" s="27"/>
      <c r="E46" s="27"/>
      <c r="F46" s="13"/>
      <c r="G46" s="13"/>
      <c r="H46" s="13"/>
      <c r="I46" s="13"/>
      <c r="J46" s="13"/>
      <c r="K46" s="27" t="s">
        <v>17</v>
      </c>
      <c r="L46" s="27"/>
      <c r="M46" s="13"/>
      <c r="N46" s="14"/>
      <c r="O46" s="14"/>
      <c r="S46" s="24"/>
    </row>
    <row r="47" spans="1:19" s="16" customFormat="1" ht="19.5" customHeight="1">
      <c r="A47" s="27" t="s">
        <v>31</v>
      </c>
      <c r="B47" s="27"/>
      <c r="C47" s="27"/>
      <c r="D47" s="27"/>
      <c r="E47" s="27"/>
      <c r="F47" s="14"/>
      <c r="G47" s="14"/>
      <c r="H47" s="14"/>
      <c r="I47" s="14"/>
      <c r="J47" s="14"/>
      <c r="K47" s="27" t="s">
        <v>18</v>
      </c>
      <c r="L47" s="27"/>
      <c r="M47" s="13"/>
      <c r="N47" s="14"/>
      <c r="O47" s="14"/>
      <c r="S47" s="24"/>
    </row>
    <row r="48" spans="1:19" s="16" customFormat="1" ht="19.5" customHeight="1">
      <c r="A48" s="27" t="s">
        <v>19</v>
      </c>
      <c r="B48" s="27"/>
      <c r="C48" s="27"/>
      <c r="D48" s="27"/>
      <c r="E48" s="27"/>
      <c r="S48" s="24"/>
    </row>
    <row r="49" s="16" customFormat="1" ht="24.75" customHeight="1">
      <c r="S49" s="24"/>
    </row>
    <row r="50" s="16" customFormat="1" ht="24.75" customHeight="1">
      <c r="S50" s="24"/>
    </row>
    <row r="51" s="16" customFormat="1" ht="24.75" customHeight="1">
      <c r="S51" s="24"/>
    </row>
    <row r="52" s="16" customFormat="1" ht="24.75" customHeight="1">
      <c r="S52" s="24"/>
    </row>
    <row r="53" s="16" customFormat="1" ht="24.75" customHeight="1">
      <c r="S53" s="24"/>
    </row>
    <row r="54" s="16" customFormat="1" ht="24.75" customHeight="1">
      <c r="S54" s="24"/>
    </row>
    <row r="55" s="16" customFormat="1" ht="24.75" customHeight="1">
      <c r="S55" s="24"/>
    </row>
    <row r="56" s="16" customFormat="1" ht="24.75" customHeight="1">
      <c r="S56" s="24"/>
    </row>
    <row r="57" s="16" customFormat="1" ht="30.75" customHeight="1">
      <c r="S57" s="24"/>
    </row>
    <row r="58" ht="42" customHeight="1"/>
    <row r="59" ht="51.75" customHeight="1"/>
    <row r="60" ht="27" customHeight="1"/>
    <row r="61" ht="25.5" customHeight="1"/>
  </sheetData>
  <sheetProtection/>
  <autoFilter ref="A5:T48"/>
  <mergeCells count="25">
    <mergeCell ref="A47:E47"/>
    <mergeCell ref="K47:L47"/>
    <mergeCell ref="L4:L5"/>
    <mergeCell ref="N4:N5"/>
    <mergeCell ref="I4:I5"/>
    <mergeCell ref="D4:D5"/>
    <mergeCell ref="A1:B1"/>
    <mergeCell ref="A2:O2"/>
    <mergeCell ref="A4:A5"/>
    <mergeCell ref="B4:B5"/>
    <mergeCell ref="C4:C5"/>
    <mergeCell ref="K46:L46"/>
    <mergeCell ref="F4:F5"/>
    <mergeCell ref="O4:O5"/>
    <mergeCell ref="M4:M5"/>
    <mergeCell ref="A48:E48"/>
    <mergeCell ref="A43:F43"/>
    <mergeCell ref="A44:O44"/>
    <mergeCell ref="A45:O45"/>
    <mergeCell ref="A46:E46"/>
    <mergeCell ref="J4:J5"/>
    <mergeCell ref="K4:K5"/>
    <mergeCell ref="E4:E5"/>
    <mergeCell ref="G4:G5"/>
    <mergeCell ref="H4:H5"/>
  </mergeCells>
  <printOptions horizontalCentered="1"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2023-12-03T08:11:22Z</cp:lastPrinted>
  <dcterms:created xsi:type="dcterms:W3CDTF">2013-04-24T08:12:21Z</dcterms:created>
  <dcterms:modified xsi:type="dcterms:W3CDTF">2023-12-03T08:16:28Z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