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660" activeTab="0"/>
  </bookViews>
  <sheets>
    <sheet name="附件2 （开售前用）21座  (2)" sheetId="1" r:id="rId1"/>
  </sheets>
  <definedNames>
    <definedName name="_xlnm.Print_Area" localSheetId="0">'附件2 （开售前用）21座  (2)'!$A$1:$O$47</definedName>
    <definedName name="_xlnm.Print_Titles" localSheetId="0">'附件2 （开售前用）21座  (2)'!$1:$5</definedName>
  </definedNames>
  <calcPr fullCalcOnLoad="1"/>
</workbook>
</file>

<file path=xl/sharedStrings.xml><?xml version="1.0" encoding="utf-8"?>
<sst xmlns="http://schemas.openxmlformats.org/spreadsheetml/2006/main" count="207" uniqueCount="33">
  <si>
    <t>附件2</t>
  </si>
  <si>
    <t>清远市新建商品住房销售价格备案表</t>
  </si>
  <si>
    <t>房地产开发企业名称或中介服务机构名称：清远市耀盈房地产开发有限公司</t>
  </si>
  <si>
    <t>项目(楼盘)名称：郦江花园</t>
  </si>
  <si>
    <t>序号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</si>
  <si>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</si>
  <si>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</si>
  <si>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</si>
  <si>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</si>
  <si>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</si>
  <si>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</si>
  <si>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</si>
  <si>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</si>
  <si>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</si>
  <si>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</si>
  <si>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</si>
  <si>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</si>
  <si>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</si>
  <si>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</si>
  <si>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</si>
  <si>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</si>
  <si>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企业投诉电话：</t>
  </si>
  <si>
    <t>本表一式两份</t>
  </si>
  <si>
    <t>毛坯</t>
  </si>
  <si>
    <t>三房两厅二卫</t>
  </si>
  <si>
    <t>3米</t>
  </si>
  <si>
    <t>幢（栋）号</t>
  </si>
  <si>
    <r>
      <t xml:space="preserve">建筑面积 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单价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 xml:space="preserve">    （元/㎡）</t>
    </r>
  </si>
  <si>
    <t>待售</t>
  </si>
  <si>
    <t>四房两厅二卫</t>
  </si>
  <si>
    <t>21座</t>
  </si>
  <si>
    <t>价格举报投诉电话：12345</t>
  </si>
  <si>
    <r>
      <t xml:space="preserve">   本栋销售住宅共 54 </t>
    </r>
    <r>
      <rPr>
        <sz val="12"/>
        <rFont val="宋体"/>
        <family val="0"/>
      </rPr>
      <t>套，销售住宅总建筑面积：7289.1㎡，套内面积：5839.38㎡，分摊面积：1449.72㎡，原该栋整体单价备案均价：</t>
    </r>
    <r>
      <rPr>
        <sz val="12"/>
        <rFont val="宋体"/>
        <family val="0"/>
      </rPr>
      <t>6595</t>
    </r>
    <r>
      <rPr>
        <sz val="12"/>
        <rFont val="宋体"/>
        <family val="0"/>
      </rPr>
      <t>元/㎡（建筑面积）、本次</t>
    </r>
    <r>
      <rPr>
        <sz val="12"/>
        <rFont val="宋体"/>
        <family val="0"/>
      </rPr>
      <t xml:space="preserve"> 36 </t>
    </r>
    <r>
      <rPr>
        <sz val="12"/>
        <rFont val="宋体"/>
        <family val="0"/>
      </rPr>
      <t>套单元价格调整为：</t>
    </r>
    <r>
      <rPr>
        <sz val="12"/>
        <rFont val="宋体"/>
        <family val="0"/>
      </rPr>
      <t>6283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</t>
    </r>
    <r>
      <rPr>
        <sz val="12"/>
        <rFont val="宋体"/>
        <family val="0"/>
      </rPr>
      <t>(</t>
    </r>
    <r>
      <rPr>
        <sz val="12"/>
        <rFont val="宋体"/>
        <family val="0"/>
      </rPr>
      <t>建筑面积</t>
    </r>
    <r>
      <rPr>
        <sz val="12"/>
        <rFont val="宋体"/>
        <family val="0"/>
      </rPr>
      <t xml:space="preserve">) </t>
    </r>
    <r>
      <rPr>
        <sz val="12"/>
        <rFont val="宋体"/>
        <family val="0"/>
      </rPr>
      <t>、</t>
    </r>
    <r>
      <rPr>
        <sz val="12"/>
        <rFont val="宋体"/>
        <family val="0"/>
      </rPr>
      <t>7842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</si>
</sst>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#,##0_);[Red]\(#,##0\)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0_ "/>
    <numFmt numFmtId="189" formatCode="#,##0.00_);[Red]\(#,##0.00\)"/>
    <numFmt numFmtId="190" formatCode="0.00_);[Red]\(0.00\)"/>
  </numFmts>
  <fonts count="33">
    <font>
      <sz val="12"/>
      <name val="宋体"/>
      <family val="0"/>
    </font>
    <font>
      <sz val="20"/>
      <name val="方正小标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82" fontId="3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0" fontId="31" fillId="0" borderId="10" xfId="0" applyNumberFormat="1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2" fontId="3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31">
      <selection activeCell="R47" sqref="R47"/>
    </sheetView>
  </sheetViews>
  <sheetFormatPr defaultColWidth="9.00390625" defaultRowHeight="14.25"/>
  <cols>
    <col min="1" max="1" width="3.875" style="4" customWidth="1"/>
    <col min="2" max="3" width="7.875" style="4" customWidth="1"/>
    <col min="4" max="4" width="6.375" style="4" customWidth="1"/>
    <col min="5" max="5" width="9.875" style="4" customWidth="1"/>
    <col min="6" max="6" width="6.125" style="4" customWidth="1"/>
    <col min="7" max="7" width="9.625" style="4" customWidth="1"/>
    <col min="8" max="8" width="9.00390625" style="4" customWidth="1"/>
    <col min="9" max="9" width="9.625" style="4" customWidth="1"/>
    <col min="10" max="10" width="12.00390625" style="4" customWidth="1"/>
    <col min="11" max="13" width="11.125" style="4" customWidth="1"/>
    <col min="14" max="14" width="8.75390625" style="4" customWidth="1"/>
    <col min="15" max="15" width="7.625" style="4" customWidth="1"/>
    <col min="16" max="16" width="13.875" style="4" bestFit="1" customWidth="1"/>
    <col min="17" max="17" width="9.00390625" style="4" customWidth="1"/>
    <col min="18" max="18" width="19.875" style="4" customWidth="1"/>
    <col min="19" max="16384" width="9.00390625" style="4" customWidth="1"/>
  </cols>
  <sheetData>
    <row r="1" spans="1:2" ht="18" customHeight="1">
      <c r="A1" s="28" t="s">
        <v>0</v>
      </c>
      <c r="B1" s="28"/>
    </row>
    <row r="2" spans="1:15" ht="34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M3" s="6" t="s">
        <v>3</v>
      </c>
      <c r="N3" s="7"/>
      <c r="O3" s="7"/>
    </row>
    <row r="4" spans="1:15" ht="30" customHeight="1">
      <c r="A4" s="30" t="s">
        <v>4</v>
      </c>
      <c r="B4" s="31" t="s">
        <v>26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27</v>
      </c>
      <c r="K4" s="21" t="s">
        <v>12</v>
      </c>
      <c r="L4" s="21" t="s">
        <v>13</v>
      </c>
      <c r="M4" s="21" t="s">
        <v>14</v>
      </c>
      <c r="N4" s="21" t="s">
        <v>15</v>
      </c>
      <c r="O4" s="30" t="s">
        <v>16</v>
      </c>
    </row>
    <row r="5" spans="1:18" ht="23.25" customHeight="1">
      <c r="A5" s="3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0"/>
      <c r="R5" s="19"/>
    </row>
    <row r="6" spans="1:16" s="15" customFormat="1" ht="21.75" customHeight="1">
      <c r="A6" s="2">
        <f aca="true" t="shared" si="0" ref="A6:A41">+ROW()-5</f>
        <v>1</v>
      </c>
      <c r="B6" s="2" t="s">
        <v>30</v>
      </c>
      <c r="C6" s="1">
        <v>202</v>
      </c>
      <c r="D6" s="2">
        <v>2</v>
      </c>
      <c r="E6" s="2" t="s">
        <v>29</v>
      </c>
      <c r="F6" s="2" t="s">
        <v>25</v>
      </c>
      <c r="G6" s="2">
        <v>142.78</v>
      </c>
      <c r="H6" s="8">
        <f aca="true" t="shared" si="1" ref="H6:H42">G6-I6</f>
        <v>28.400000000000006</v>
      </c>
      <c r="I6" s="2">
        <v>114.38</v>
      </c>
      <c r="J6" s="3">
        <v>5780</v>
      </c>
      <c r="K6" s="9">
        <f aca="true" t="shared" si="2" ref="K6:K42">L6/I6</f>
        <v>7215.142507431369</v>
      </c>
      <c r="L6" s="9">
        <f aca="true" t="shared" si="3" ref="L6:L41">ROUND(G6*J6,0)</f>
        <v>825268</v>
      </c>
      <c r="M6" s="10"/>
      <c r="N6" s="1" t="s">
        <v>28</v>
      </c>
      <c r="O6" s="1" t="s">
        <v>23</v>
      </c>
      <c r="P6" s="14"/>
    </row>
    <row r="7" spans="1:16" s="15" customFormat="1" ht="21.75" customHeight="1">
      <c r="A7" s="2">
        <f t="shared" si="0"/>
        <v>2</v>
      </c>
      <c r="B7" s="2" t="s">
        <v>30</v>
      </c>
      <c r="C7" s="1">
        <v>203</v>
      </c>
      <c r="D7" s="2">
        <v>2</v>
      </c>
      <c r="E7" s="2" t="s">
        <v>24</v>
      </c>
      <c r="F7" s="2" t="s">
        <v>25</v>
      </c>
      <c r="G7" s="2">
        <v>125.76</v>
      </c>
      <c r="H7" s="8">
        <f t="shared" si="1"/>
        <v>25.010000000000005</v>
      </c>
      <c r="I7" s="2">
        <v>100.75</v>
      </c>
      <c r="J7" s="11">
        <v>5380</v>
      </c>
      <c r="K7" s="9">
        <f t="shared" si="2"/>
        <v>6715.523573200992</v>
      </c>
      <c r="L7" s="9">
        <f t="shared" si="3"/>
        <v>676589</v>
      </c>
      <c r="M7" s="10"/>
      <c r="N7" s="1" t="s">
        <v>28</v>
      </c>
      <c r="O7" s="1" t="s">
        <v>23</v>
      </c>
      <c r="P7" s="14"/>
    </row>
    <row r="8" spans="1:16" s="15" customFormat="1" ht="21.75" customHeight="1">
      <c r="A8" s="2">
        <f t="shared" si="0"/>
        <v>3</v>
      </c>
      <c r="B8" s="2" t="s">
        <v>30</v>
      </c>
      <c r="C8" s="1">
        <v>301</v>
      </c>
      <c r="D8" s="2">
        <v>3</v>
      </c>
      <c r="E8" s="2" t="s">
        <v>29</v>
      </c>
      <c r="F8" s="2" t="s">
        <v>25</v>
      </c>
      <c r="G8" s="2">
        <v>136.41</v>
      </c>
      <c r="H8" s="8">
        <f t="shared" si="1"/>
        <v>27.129999999999995</v>
      </c>
      <c r="I8" s="2">
        <v>109.28</v>
      </c>
      <c r="J8" s="3">
        <v>5880</v>
      </c>
      <c r="K8" s="9">
        <f t="shared" si="2"/>
        <v>7339.778550512445</v>
      </c>
      <c r="L8" s="9">
        <f t="shared" si="3"/>
        <v>802091</v>
      </c>
      <c r="M8" s="10"/>
      <c r="N8" s="1" t="s">
        <v>28</v>
      </c>
      <c r="O8" s="1" t="s">
        <v>23</v>
      </c>
      <c r="P8" s="18"/>
    </row>
    <row r="9" spans="1:16" s="15" customFormat="1" ht="21.75" customHeight="1">
      <c r="A9" s="2">
        <f t="shared" si="0"/>
        <v>4</v>
      </c>
      <c r="B9" s="2" t="s">
        <v>30</v>
      </c>
      <c r="C9" s="1">
        <v>302</v>
      </c>
      <c r="D9" s="2">
        <v>3</v>
      </c>
      <c r="E9" s="2" t="s">
        <v>29</v>
      </c>
      <c r="F9" s="2" t="s">
        <v>25</v>
      </c>
      <c r="G9" s="2">
        <v>142.78</v>
      </c>
      <c r="H9" s="8">
        <f t="shared" si="1"/>
        <v>28.400000000000006</v>
      </c>
      <c r="I9" s="2">
        <v>114.38</v>
      </c>
      <c r="J9" s="3">
        <v>5880</v>
      </c>
      <c r="K9" s="9">
        <f t="shared" si="2"/>
        <v>7339.972023080959</v>
      </c>
      <c r="L9" s="9">
        <f t="shared" si="3"/>
        <v>839546</v>
      </c>
      <c r="M9" s="10"/>
      <c r="N9" s="1" t="s">
        <v>28</v>
      </c>
      <c r="O9" s="1" t="s">
        <v>23</v>
      </c>
      <c r="P9" s="14"/>
    </row>
    <row r="10" spans="1:16" s="15" customFormat="1" ht="21.75" customHeight="1">
      <c r="A10" s="2">
        <f t="shared" si="0"/>
        <v>5</v>
      </c>
      <c r="B10" s="2" t="s">
        <v>30</v>
      </c>
      <c r="C10" s="1">
        <v>303</v>
      </c>
      <c r="D10" s="2">
        <v>3</v>
      </c>
      <c r="E10" s="2" t="s">
        <v>24</v>
      </c>
      <c r="F10" s="2" t="s">
        <v>25</v>
      </c>
      <c r="G10" s="2">
        <v>125.76</v>
      </c>
      <c r="H10" s="8">
        <f t="shared" si="1"/>
        <v>25.010000000000005</v>
      </c>
      <c r="I10" s="2">
        <v>100.75</v>
      </c>
      <c r="J10" s="11">
        <v>5480</v>
      </c>
      <c r="K10" s="9">
        <f t="shared" si="2"/>
        <v>6840.347394540943</v>
      </c>
      <c r="L10" s="9">
        <f t="shared" si="3"/>
        <v>689165</v>
      </c>
      <c r="M10" s="10"/>
      <c r="N10" s="1" t="s">
        <v>28</v>
      </c>
      <c r="O10" s="1" t="s">
        <v>23</v>
      </c>
      <c r="P10" s="14"/>
    </row>
    <row r="11" spans="1:16" s="15" customFormat="1" ht="21.75" customHeight="1">
      <c r="A11" s="2">
        <f t="shared" si="0"/>
        <v>6</v>
      </c>
      <c r="B11" s="2" t="s">
        <v>30</v>
      </c>
      <c r="C11" s="1">
        <v>401</v>
      </c>
      <c r="D11" s="2">
        <v>4</v>
      </c>
      <c r="E11" s="2" t="s">
        <v>29</v>
      </c>
      <c r="F11" s="2" t="s">
        <v>25</v>
      </c>
      <c r="G11" s="2">
        <v>136.41</v>
      </c>
      <c r="H11" s="8">
        <f t="shared" si="1"/>
        <v>27.129999999999995</v>
      </c>
      <c r="I11" s="2">
        <v>109.28</v>
      </c>
      <c r="J11" s="3">
        <v>5500</v>
      </c>
      <c r="K11" s="9">
        <f t="shared" si="2"/>
        <v>6865.437408491947</v>
      </c>
      <c r="L11" s="9">
        <f t="shared" si="3"/>
        <v>750255</v>
      </c>
      <c r="M11" s="10"/>
      <c r="N11" s="1" t="s">
        <v>28</v>
      </c>
      <c r="O11" s="1" t="s">
        <v>23</v>
      </c>
      <c r="P11" s="32"/>
    </row>
    <row r="12" spans="1:16" s="15" customFormat="1" ht="21.75" customHeight="1">
      <c r="A12" s="2">
        <f t="shared" si="0"/>
        <v>7</v>
      </c>
      <c r="B12" s="2" t="s">
        <v>30</v>
      </c>
      <c r="C12" s="1">
        <v>402</v>
      </c>
      <c r="D12" s="2">
        <v>4</v>
      </c>
      <c r="E12" s="2" t="s">
        <v>29</v>
      </c>
      <c r="F12" s="2" t="s">
        <v>25</v>
      </c>
      <c r="G12" s="2">
        <v>142.78</v>
      </c>
      <c r="H12" s="8">
        <f t="shared" si="1"/>
        <v>28.400000000000006</v>
      </c>
      <c r="I12" s="2">
        <v>114.38</v>
      </c>
      <c r="J12" s="3">
        <v>5980</v>
      </c>
      <c r="K12" s="9">
        <f t="shared" si="2"/>
        <v>7464.801538730548</v>
      </c>
      <c r="L12" s="9">
        <f t="shared" si="3"/>
        <v>853824</v>
      </c>
      <c r="M12" s="10"/>
      <c r="N12" s="1" t="s">
        <v>28</v>
      </c>
      <c r="O12" s="1" t="s">
        <v>23</v>
      </c>
      <c r="P12" s="14"/>
    </row>
    <row r="13" spans="1:16" s="15" customFormat="1" ht="21.75" customHeight="1">
      <c r="A13" s="2">
        <f t="shared" si="0"/>
        <v>8</v>
      </c>
      <c r="B13" s="2" t="s">
        <v>30</v>
      </c>
      <c r="C13" s="1">
        <v>403</v>
      </c>
      <c r="D13" s="2">
        <v>4</v>
      </c>
      <c r="E13" s="2" t="s">
        <v>24</v>
      </c>
      <c r="F13" s="2" t="s">
        <v>25</v>
      </c>
      <c r="G13" s="2">
        <v>125.76</v>
      </c>
      <c r="H13" s="8">
        <f t="shared" si="1"/>
        <v>25.010000000000005</v>
      </c>
      <c r="I13" s="2">
        <v>100.75</v>
      </c>
      <c r="J13" s="11">
        <v>5580</v>
      </c>
      <c r="K13" s="9">
        <f t="shared" si="2"/>
        <v>6965.171215880893</v>
      </c>
      <c r="L13" s="9">
        <f t="shared" si="3"/>
        <v>701741</v>
      </c>
      <c r="M13" s="10"/>
      <c r="N13" s="1" t="s">
        <v>28</v>
      </c>
      <c r="O13" s="1" t="s">
        <v>23</v>
      </c>
      <c r="P13" s="14"/>
    </row>
    <row r="14" spans="1:16" s="15" customFormat="1" ht="21.75" customHeight="1">
      <c r="A14" s="2">
        <f t="shared" si="0"/>
        <v>9</v>
      </c>
      <c r="B14" s="2" t="s">
        <v>30</v>
      </c>
      <c r="C14" s="1">
        <v>502</v>
      </c>
      <c r="D14" s="2">
        <v>5</v>
      </c>
      <c r="E14" s="2" t="s">
        <v>29</v>
      </c>
      <c r="F14" s="2" t="s">
        <v>25</v>
      </c>
      <c r="G14" s="2">
        <v>142.78</v>
      </c>
      <c r="H14" s="8">
        <f t="shared" si="1"/>
        <v>28.400000000000006</v>
      </c>
      <c r="I14" s="2">
        <v>114.38</v>
      </c>
      <c r="J14" s="3">
        <v>6580</v>
      </c>
      <c r="K14" s="9">
        <f t="shared" si="2"/>
        <v>8213.778632628082</v>
      </c>
      <c r="L14" s="9">
        <f t="shared" si="3"/>
        <v>939492</v>
      </c>
      <c r="M14" s="10"/>
      <c r="N14" s="1" t="s">
        <v>28</v>
      </c>
      <c r="O14" s="1" t="s">
        <v>23</v>
      </c>
      <c r="P14" s="14"/>
    </row>
    <row r="15" spans="1:16" s="15" customFormat="1" ht="21.75" customHeight="1">
      <c r="A15" s="2">
        <f t="shared" si="0"/>
        <v>10</v>
      </c>
      <c r="B15" s="2" t="s">
        <v>30</v>
      </c>
      <c r="C15" s="1">
        <v>503</v>
      </c>
      <c r="D15" s="2">
        <v>5</v>
      </c>
      <c r="E15" s="2" t="s">
        <v>24</v>
      </c>
      <c r="F15" s="2" t="s">
        <v>25</v>
      </c>
      <c r="G15" s="2">
        <v>125.76</v>
      </c>
      <c r="H15" s="8">
        <f t="shared" si="1"/>
        <v>25.010000000000005</v>
      </c>
      <c r="I15" s="2">
        <v>100.75</v>
      </c>
      <c r="J15" s="11">
        <v>6130</v>
      </c>
      <c r="K15" s="9">
        <f t="shared" si="2"/>
        <v>7651.70223325062</v>
      </c>
      <c r="L15" s="9">
        <f t="shared" si="3"/>
        <v>770909</v>
      </c>
      <c r="M15" s="10"/>
      <c r="N15" s="1" t="s">
        <v>28</v>
      </c>
      <c r="O15" s="1" t="s">
        <v>23</v>
      </c>
      <c r="P15" s="14"/>
    </row>
    <row r="16" spans="1:16" s="15" customFormat="1" ht="21.75" customHeight="1">
      <c r="A16" s="2">
        <f t="shared" si="0"/>
        <v>11</v>
      </c>
      <c r="B16" s="2" t="s">
        <v>30</v>
      </c>
      <c r="C16" s="1">
        <v>602</v>
      </c>
      <c r="D16" s="2">
        <v>6</v>
      </c>
      <c r="E16" s="2" t="s">
        <v>29</v>
      </c>
      <c r="F16" s="2" t="s">
        <v>25</v>
      </c>
      <c r="G16" s="2">
        <v>142.78</v>
      </c>
      <c r="H16" s="8">
        <f t="shared" si="1"/>
        <v>28.400000000000006</v>
      </c>
      <c r="I16" s="2">
        <v>114.38</v>
      </c>
      <c r="J16" s="3">
        <v>6650</v>
      </c>
      <c r="K16" s="9">
        <f t="shared" si="2"/>
        <v>8301.162790697676</v>
      </c>
      <c r="L16" s="9">
        <f t="shared" si="3"/>
        <v>949487</v>
      </c>
      <c r="M16" s="10"/>
      <c r="N16" s="1" t="s">
        <v>28</v>
      </c>
      <c r="O16" s="1" t="s">
        <v>23</v>
      </c>
      <c r="P16" s="14"/>
    </row>
    <row r="17" spans="1:16" s="15" customFormat="1" ht="21.75" customHeight="1">
      <c r="A17" s="2">
        <f t="shared" si="0"/>
        <v>12</v>
      </c>
      <c r="B17" s="2" t="s">
        <v>30</v>
      </c>
      <c r="C17" s="1">
        <v>603</v>
      </c>
      <c r="D17" s="2">
        <v>6</v>
      </c>
      <c r="E17" s="2" t="s">
        <v>24</v>
      </c>
      <c r="F17" s="2" t="s">
        <v>25</v>
      </c>
      <c r="G17" s="2">
        <v>125.76</v>
      </c>
      <c r="H17" s="8">
        <f t="shared" si="1"/>
        <v>25.010000000000005</v>
      </c>
      <c r="I17" s="2">
        <v>100.75</v>
      </c>
      <c r="J17" s="11">
        <v>6200</v>
      </c>
      <c r="K17" s="9">
        <f t="shared" si="2"/>
        <v>7739.076923076923</v>
      </c>
      <c r="L17" s="9">
        <f t="shared" si="3"/>
        <v>779712</v>
      </c>
      <c r="M17" s="10"/>
      <c r="N17" s="1" t="s">
        <v>28</v>
      </c>
      <c r="O17" s="1" t="s">
        <v>23</v>
      </c>
      <c r="P17" s="14"/>
    </row>
    <row r="18" spans="1:16" s="15" customFormat="1" ht="21.75" customHeight="1">
      <c r="A18" s="2">
        <f t="shared" si="0"/>
        <v>13</v>
      </c>
      <c r="B18" s="2" t="s">
        <v>30</v>
      </c>
      <c r="C18" s="1">
        <v>702</v>
      </c>
      <c r="D18" s="2">
        <v>7</v>
      </c>
      <c r="E18" s="2" t="s">
        <v>29</v>
      </c>
      <c r="F18" s="2" t="s">
        <v>25</v>
      </c>
      <c r="G18" s="2">
        <v>142.78</v>
      </c>
      <c r="H18" s="8">
        <f t="shared" si="1"/>
        <v>28.400000000000006</v>
      </c>
      <c r="I18" s="2">
        <v>114.38</v>
      </c>
      <c r="J18" s="3">
        <v>6710</v>
      </c>
      <c r="K18" s="9">
        <f t="shared" si="2"/>
        <v>8376.062248644868</v>
      </c>
      <c r="L18" s="9">
        <f t="shared" si="3"/>
        <v>958054</v>
      </c>
      <c r="M18" s="10"/>
      <c r="N18" s="1" t="s">
        <v>28</v>
      </c>
      <c r="O18" s="1" t="s">
        <v>23</v>
      </c>
      <c r="P18" s="14"/>
    </row>
    <row r="19" spans="1:16" s="15" customFormat="1" ht="21.75" customHeight="1">
      <c r="A19" s="2">
        <f t="shared" si="0"/>
        <v>14</v>
      </c>
      <c r="B19" s="2" t="s">
        <v>30</v>
      </c>
      <c r="C19" s="1">
        <v>703</v>
      </c>
      <c r="D19" s="2">
        <v>7</v>
      </c>
      <c r="E19" s="2" t="s">
        <v>24</v>
      </c>
      <c r="F19" s="2" t="s">
        <v>25</v>
      </c>
      <c r="G19" s="2">
        <v>125.76</v>
      </c>
      <c r="H19" s="8">
        <f t="shared" si="1"/>
        <v>25.010000000000005</v>
      </c>
      <c r="I19" s="2">
        <v>100.75</v>
      </c>
      <c r="J19" s="11">
        <v>6260</v>
      </c>
      <c r="K19" s="9">
        <f t="shared" si="2"/>
        <v>7813.975186104219</v>
      </c>
      <c r="L19" s="9">
        <f t="shared" si="3"/>
        <v>787258</v>
      </c>
      <c r="M19" s="10"/>
      <c r="N19" s="1" t="s">
        <v>28</v>
      </c>
      <c r="O19" s="1" t="s">
        <v>23</v>
      </c>
      <c r="P19" s="14"/>
    </row>
    <row r="20" spans="1:16" s="15" customFormat="1" ht="21.75" customHeight="1">
      <c r="A20" s="2">
        <f t="shared" si="0"/>
        <v>15</v>
      </c>
      <c r="B20" s="2" t="s">
        <v>30</v>
      </c>
      <c r="C20" s="1">
        <v>802</v>
      </c>
      <c r="D20" s="2">
        <v>8</v>
      </c>
      <c r="E20" s="2" t="s">
        <v>29</v>
      </c>
      <c r="F20" s="2" t="s">
        <v>25</v>
      </c>
      <c r="G20" s="2">
        <v>142.78</v>
      </c>
      <c r="H20" s="8">
        <f t="shared" si="1"/>
        <v>28.400000000000006</v>
      </c>
      <c r="I20" s="2">
        <v>114.38</v>
      </c>
      <c r="J20" s="3">
        <v>6280</v>
      </c>
      <c r="K20" s="9">
        <f t="shared" si="2"/>
        <v>7839.290085679315</v>
      </c>
      <c r="L20" s="9">
        <f t="shared" si="3"/>
        <v>896658</v>
      </c>
      <c r="M20" s="10"/>
      <c r="N20" s="1" t="s">
        <v>28</v>
      </c>
      <c r="O20" s="1" t="s">
        <v>23</v>
      </c>
      <c r="P20" s="14"/>
    </row>
    <row r="21" spans="1:16" s="15" customFormat="1" ht="21.75" customHeight="1">
      <c r="A21" s="2">
        <f t="shared" si="0"/>
        <v>16</v>
      </c>
      <c r="B21" s="2" t="s">
        <v>30</v>
      </c>
      <c r="C21" s="1">
        <v>803</v>
      </c>
      <c r="D21" s="2">
        <v>8</v>
      </c>
      <c r="E21" s="2" t="s">
        <v>24</v>
      </c>
      <c r="F21" s="2" t="s">
        <v>25</v>
      </c>
      <c r="G21" s="2">
        <v>125.76</v>
      </c>
      <c r="H21" s="8">
        <f t="shared" si="1"/>
        <v>25.010000000000005</v>
      </c>
      <c r="I21" s="2">
        <v>100.75</v>
      </c>
      <c r="J21" s="11">
        <v>5780</v>
      </c>
      <c r="K21" s="9">
        <f t="shared" si="2"/>
        <v>7214.818858560794</v>
      </c>
      <c r="L21" s="9">
        <f t="shared" si="3"/>
        <v>726893</v>
      </c>
      <c r="M21" s="10"/>
      <c r="N21" s="1" t="s">
        <v>28</v>
      </c>
      <c r="O21" s="1" t="s">
        <v>23</v>
      </c>
      <c r="P21" s="14"/>
    </row>
    <row r="22" spans="1:16" s="15" customFormat="1" ht="21.75" customHeight="1">
      <c r="A22" s="2">
        <f t="shared" si="0"/>
        <v>17</v>
      </c>
      <c r="B22" s="2" t="s">
        <v>30</v>
      </c>
      <c r="C22" s="1">
        <v>902</v>
      </c>
      <c r="D22" s="2">
        <v>9</v>
      </c>
      <c r="E22" s="2" t="s">
        <v>29</v>
      </c>
      <c r="F22" s="2" t="s">
        <v>25</v>
      </c>
      <c r="G22" s="2">
        <v>142.78</v>
      </c>
      <c r="H22" s="8">
        <f t="shared" si="1"/>
        <v>28.400000000000006</v>
      </c>
      <c r="I22" s="2">
        <v>114.38</v>
      </c>
      <c r="J22" s="3">
        <v>6810</v>
      </c>
      <c r="K22" s="9">
        <f t="shared" si="2"/>
        <v>8500.891764294458</v>
      </c>
      <c r="L22" s="9">
        <f t="shared" si="3"/>
        <v>972332</v>
      </c>
      <c r="M22" s="10"/>
      <c r="N22" s="1" t="s">
        <v>28</v>
      </c>
      <c r="O22" s="1" t="s">
        <v>23</v>
      </c>
      <c r="P22" s="14"/>
    </row>
    <row r="23" spans="1:16" s="15" customFormat="1" ht="21.75" customHeight="1">
      <c r="A23" s="2">
        <f t="shared" si="0"/>
        <v>18</v>
      </c>
      <c r="B23" s="2" t="s">
        <v>30</v>
      </c>
      <c r="C23" s="1">
        <v>1002</v>
      </c>
      <c r="D23" s="2">
        <v>10</v>
      </c>
      <c r="E23" s="2" t="s">
        <v>29</v>
      </c>
      <c r="F23" s="2" t="s">
        <v>25</v>
      </c>
      <c r="G23" s="2">
        <v>142.78</v>
      </c>
      <c r="H23" s="8">
        <f t="shared" si="1"/>
        <v>28.400000000000006</v>
      </c>
      <c r="I23" s="2">
        <v>114.38</v>
      </c>
      <c r="J23" s="3">
        <v>6860</v>
      </c>
      <c r="K23" s="9">
        <f t="shared" si="2"/>
        <v>8563.306522119252</v>
      </c>
      <c r="L23" s="9">
        <f t="shared" si="3"/>
        <v>979471</v>
      </c>
      <c r="M23" s="10"/>
      <c r="N23" s="1" t="s">
        <v>28</v>
      </c>
      <c r="O23" s="1" t="s">
        <v>23</v>
      </c>
      <c r="P23" s="14"/>
    </row>
    <row r="24" spans="1:16" s="15" customFormat="1" ht="21.75" customHeight="1">
      <c r="A24" s="2">
        <f t="shared" si="0"/>
        <v>19</v>
      </c>
      <c r="B24" s="2" t="s">
        <v>30</v>
      </c>
      <c r="C24" s="1">
        <v>1003</v>
      </c>
      <c r="D24" s="2">
        <v>10</v>
      </c>
      <c r="E24" s="2" t="s">
        <v>24</v>
      </c>
      <c r="F24" s="2" t="s">
        <v>25</v>
      </c>
      <c r="G24" s="2">
        <v>125.76</v>
      </c>
      <c r="H24" s="8">
        <f t="shared" si="1"/>
        <v>25.010000000000005</v>
      </c>
      <c r="I24" s="2">
        <v>100.75</v>
      </c>
      <c r="J24" s="11">
        <v>6410</v>
      </c>
      <c r="K24" s="9">
        <f t="shared" si="2"/>
        <v>8001.210918114144</v>
      </c>
      <c r="L24" s="9">
        <f t="shared" si="3"/>
        <v>806122</v>
      </c>
      <c r="M24" s="10"/>
      <c r="N24" s="1" t="s">
        <v>28</v>
      </c>
      <c r="O24" s="1" t="s">
        <v>23</v>
      </c>
      <c r="P24" s="14"/>
    </row>
    <row r="25" spans="1:16" s="15" customFormat="1" ht="21.75" customHeight="1">
      <c r="A25" s="2">
        <f t="shared" si="0"/>
        <v>20</v>
      </c>
      <c r="B25" s="2" t="s">
        <v>30</v>
      </c>
      <c r="C25" s="1">
        <v>1102</v>
      </c>
      <c r="D25" s="2">
        <v>11</v>
      </c>
      <c r="E25" s="2" t="s">
        <v>29</v>
      </c>
      <c r="F25" s="2" t="s">
        <v>25</v>
      </c>
      <c r="G25" s="2">
        <v>142.78</v>
      </c>
      <c r="H25" s="8">
        <f t="shared" si="1"/>
        <v>28.400000000000006</v>
      </c>
      <c r="I25" s="2">
        <v>114.38</v>
      </c>
      <c r="J25" s="3">
        <v>6380</v>
      </c>
      <c r="K25" s="9">
        <f t="shared" si="2"/>
        <v>7964.119601328904</v>
      </c>
      <c r="L25" s="9">
        <f t="shared" si="3"/>
        <v>910936</v>
      </c>
      <c r="M25" s="10"/>
      <c r="N25" s="1" t="s">
        <v>28</v>
      </c>
      <c r="O25" s="1" t="s">
        <v>23</v>
      </c>
      <c r="P25" s="14"/>
    </row>
    <row r="26" spans="1:16" s="15" customFormat="1" ht="21.75" customHeight="1">
      <c r="A26" s="2">
        <f t="shared" si="0"/>
        <v>21</v>
      </c>
      <c r="B26" s="2" t="s">
        <v>30</v>
      </c>
      <c r="C26" s="1">
        <v>1103</v>
      </c>
      <c r="D26" s="2">
        <v>11</v>
      </c>
      <c r="E26" s="2" t="s">
        <v>24</v>
      </c>
      <c r="F26" s="2" t="s">
        <v>25</v>
      </c>
      <c r="G26" s="2">
        <v>125.76</v>
      </c>
      <c r="H26" s="8">
        <f t="shared" si="1"/>
        <v>25.010000000000005</v>
      </c>
      <c r="I26" s="2">
        <v>100.75</v>
      </c>
      <c r="J26" s="11">
        <v>5980</v>
      </c>
      <c r="K26" s="9">
        <f t="shared" si="2"/>
        <v>7464.466501240695</v>
      </c>
      <c r="L26" s="9">
        <f t="shared" si="3"/>
        <v>752045</v>
      </c>
      <c r="M26" s="10"/>
      <c r="N26" s="1" t="s">
        <v>28</v>
      </c>
      <c r="O26" s="1" t="s">
        <v>23</v>
      </c>
      <c r="P26" s="14"/>
    </row>
    <row r="27" spans="1:16" s="15" customFormat="1" ht="21.75" customHeight="1">
      <c r="A27" s="2">
        <f t="shared" si="0"/>
        <v>22</v>
      </c>
      <c r="B27" s="2" t="s">
        <v>30</v>
      </c>
      <c r="C27" s="1">
        <v>1202</v>
      </c>
      <c r="D27" s="2">
        <v>12</v>
      </c>
      <c r="E27" s="2" t="s">
        <v>29</v>
      </c>
      <c r="F27" s="2" t="s">
        <v>25</v>
      </c>
      <c r="G27" s="2">
        <v>142.78</v>
      </c>
      <c r="H27" s="8">
        <f t="shared" si="1"/>
        <v>28.400000000000006</v>
      </c>
      <c r="I27" s="2">
        <v>114.38</v>
      </c>
      <c r="J27" s="3">
        <v>6960</v>
      </c>
      <c r="K27" s="9">
        <f t="shared" si="2"/>
        <v>8688.136037768842</v>
      </c>
      <c r="L27" s="9">
        <f t="shared" si="3"/>
        <v>993749</v>
      </c>
      <c r="M27" s="10"/>
      <c r="N27" s="1" t="s">
        <v>28</v>
      </c>
      <c r="O27" s="1" t="s">
        <v>23</v>
      </c>
      <c r="P27" s="14"/>
    </row>
    <row r="28" spans="1:16" s="15" customFormat="1" ht="21.75" customHeight="1">
      <c r="A28" s="2">
        <f t="shared" si="0"/>
        <v>23</v>
      </c>
      <c r="B28" s="2" t="s">
        <v>30</v>
      </c>
      <c r="C28" s="1">
        <v>1203</v>
      </c>
      <c r="D28" s="2">
        <v>12</v>
      </c>
      <c r="E28" s="2" t="s">
        <v>24</v>
      </c>
      <c r="F28" s="2" t="s">
        <v>25</v>
      </c>
      <c r="G28" s="2">
        <v>125.76</v>
      </c>
      <c r="H28" s="8">
        <f t="shared" si="1"/>
        <v>25.010000000000005</v>
      </c>
      <c r="I28" s="2">
        <v>100.75</v>
      </c>
      <c r="J28" s="11">
        <v>6510</v>
      </c>
      <c r="K28" s="9">
        <f t="shared" si="2"/>
        <v>8126.034739454094</v>
      </c>
      <c r="L28" s="9">
        <f t="shared" si="3"/>
        <v>818698</v>
      </c>
      <c r="M28" s="10"/>
      <c r="N28" s="1" t="s">
        <v>28</v>
      </c>
      <c r="O28" s="1" t="s">
        <v>23</v>
      </c>
      <c r="P28" s="14"/>
    </row>
    <row r="29" spans="1:16" s="15" customFormat="1" ht="21.75" customHeight="1">
      <c r="A29" s="2">
        <f t="shared" si="0"/>
        <v>24</v>
      </c>
      <c r="B29" s="2" t="s">
        <v>30</v>
      </c>
      <c r="C29" s="1">
        <v>1303</v>
      </c>
      <c r="D29" s="2">
        <v>13</v>
      </c>
      <c r="E29" s="2" t="s">
        <v>24</v>
      </c>
      <c r="F29" s="2" t="s">
        <v>25</v>
      </c>
      <c r="G29" s="2">
        <v>125.76</v>
      </c>
      <c r="H29" s="8">
        <f t="shared" si="1"/>
        <v>25.010000000000005</v>
      </c>
      <c r="I29" s="2">
        <v>100.75</v>
      </c>
      <c r="J29" s="11">
        <v>6560</v>
      </c>
      <c r="K29" s="9">
        <f t="shared" si="2"/>
        <v>8188.4466501240695</v>
      </c>
      <c r="L29" s="9">
        <f t="shared" si="3"/>
        <v>824986</v>
      </c>
      <c r="M29" s="10"/>
      <c r="N29" s="1" t="s">
        <v>28</v>
      </c>
      <c r="O29" s="1" t="s">
        <v>23</v>
      </c>
      <c r="P29" s="14"/>
    </row>
    <row r="30" spans="1:16" s="15" customFormat="1" ht="21.75" customHeight="1">
      <c r="A30" s="2">
        <f t="shared" si="0"/>
        <v>25</v>
      </c>
      <c r="B30" s="2" t="s">
        <v>30</v>
      </c>
      <c r="C30" s="1">
        <v>1402</v>
      </c>
      <c r="D30" s="2">
        <v>14</v>
      </c>
      <c r="E30" s="2" t="s">
        <v>29</v>
      </c>
      <c r="F30" s="2" t="s">
        <v>25</v>
      </c>
      <c r="G30" s="2">
        <v>142.78</v>
      </c>
      <c r="H30" s="8">
        <f t="shared" si="1"/>
        <v>28.400000000000006</v>
      </c>
      <c r="I30" s="2">
        <v>114.38</v>
      </c>
      <c r="J30" s="3">
        <v>6280</v>
      </c>
      <c r="K30" s="9">
        <f t="shared" si="2"/>
        <v>7839.290085679315</v>
      </c>
      <c r="L30" s="9">
        <f t="shared" si="3"/>
        <v>896658</v>
      </c>
      <c r="M30" s="10"/>
      <c r="N30" s="1" t="s">
        <v>28</v>
      </c>
      <c r="O30" s="1" t="s">
        <v>23</v>
      </c>
      <c r="P30" s="18"/>
    </row>
    <row r="31" spans="1:16" s="15" customFormat="1" ht="21.75" customHeight="1">
      <c r="A31" s="2">
        <f t="shared" si="0"/>
        <v>26</v>
      </c>
      <c r="B31" s="2" t="s">
        <v>30</v>
      </c>
      <c r="C31" s="1">
        <v>1403</v>
      </c>
      <c r="D31" s="2">
        <v>14</v>
      </c>
      <c r="E31" s="2" t="s">
        <v>24</v>
      </c>
      <c r="F31" s="2" t="s">
        <v>25</v>
      </c>
      <c r="G31" s="2">
        <v>125.76</v>
      </c>
      <c r="H31" s="8">
        <f t="shared" si="1"/>
        <v>25.010000000000005</v>
      </c>
      <c r="I31" s="2">
        <v>100.75</v>
      </c>
      <c r="J31" s="11">
        <v>5880</v>
      </c>
      <c r="K31" s="9">
        <f t="shared" si="2"/>
        <v>7339.642679900744</v>
      </c>
      <c r="L31" s="9">
        <f t="shared" si="3"/>
        <v>739469</v>
      </c>
      <c r="M31" s="10"/>
      <c r="N31" s="1" t="s">
        <v>28</v>
      </c>
      <c r="O31" s="1" t="s">
        <v>23</v>
      </c>
      <c r="P31" s="18"/>
    </row>
    <row r="32" spans="1:16" s="15" customFormat="1" ht="21.75" customHeight="1">
      <c r="A32" s="2">
        <f t="shared" si="0"/>
        <v>27</v>
      </c>
      <c r="B32" s="2" t="s">
        <v>30</v>
      </c>
      <c r="C32" s="1">
        <v>1502</v>
      </c>
      <c r="D32" s="2">
        <v>15</v>
      </c>
      <c r="E32" s="2" t="s">
        <v>29</v>
      </c>
      <c r="F32" s="2" t="s">
        <v>25</v>
      </c>
      <c r="G32" s="2">
        <v>142.78</v>
      </c>
      <c r="H32" s="8">
        <f t="shared" si="1"/>
        <v>28.400000000000006</v>
      </c>
      <c r="I32" s="2">
        <v>114.38</v>
      </c>
      <c r="J32" s="3">
        <v>7090</v>
      </c>
      <c r="K32" s="9">
        <f t="shared" si="2"/>
        <v>8850.410910998427</v>
      </c>
      <c r="L32" s="9">
        <f t="shared" si="3"/>
        <v>1012310</v>
      </c>
      <c r="M32" s="10"/>
      <c r="N32" s="1" t="s">
        <v>28</v>
      </c>
      <c r="O32" s="1" t="s">
        <v>23</v>
      </c>
      <c r="P32" s="14"/>
    </row>
    <row r="33" spans="1:16" s="15" customFormat="1" ht="21.75" customHeight="1">
      <c r="A33" s="2">
        <f t="shared" si="0"/>
        <v>28</v>
      </c>
      <c r="B33" s="2" t="s">
        <v>30</v>
      </c>
      <c r="C33" s="1">
        <v>1503</v>
      </c>
      <c r="D33" s="2">
        <v>15</v>
      </c>
      <c r="E33" s="2" t="s">
        <v>24</v>
      </c>
      <c r="F33" s="2" t="s">
        <v>25</v>
      </c>
      <c r="G33" s="2">
        <v>125.76</v>
      </c>
      <c r="H33" s="8">
        <f t="shared" si="1"/>
        <v>25.010000000000005</v>
      </c>
      <c r="I33" s="2">
        <v>100.75</v>
      </c>
      <c r="J33" s="11">
        <v>6640</v>
      </c>
      <c r="K33" s="9">
        <f t="shared" si="2"/>
        <v>8288.29776674938</v>
      </c>
      <c r="L33" s="9">
        <f t="shared" si="3"/>
        <v>835046</v>
      </c>
      <c r="M33" s="10"/>
      <c r="N33" s="1" t="s">
        <v>28</v>
      </c>
      <c r="O33" s="1" t="s">
        <v>23</v>
      </c>
      <c r="P33" s="14"/>
    </row>
    <row r="34" spans="1:16" s="15" customFormat="1" ht="21.75" customHeight="1">
      <c r="A34" s="2">
        <f t="shared" si="0"/>
        <v>29</v>
      </c>
      <c r="B34" s="2" t="s">
        <v>30</v>
      </c>
      <c r="C34" s="1">
        <v>1602</v>
      </c>
      <c r="D34" s="2">
        <v>16</v>
      </c>
      <c r="E34" s="2" t="s">
        <v>29</v>
      </c>
      <c r="F34" s="2" t="s">
        <v>25</v>
      </c>
      <c r="G34" s="2">
        <v>142.78</v>
      </c>
      <c r="H34" s="8">
        <f t="shared" si="1"/>
        <v>28.400000000000006</v>
      </c>
      <c r="I34" s="2">
        <v>114.38</v>
      </c>
      <c r="J34" s="3">
        <v>7130</v>
      </c>
      <c r="K34" s="9">
        <f t="shared" si="2"/>
        <v>8900.340968700822</v>
      </c>
      <c r="L34" s="9">
        <f t="shared" si="3"/>
        <v>1018021</v>
      </c>
      <c r="M34" s="10"/>
      <c r="N34" s="1" t="s">
        <v>28</v>
      </c>
      <c r="O34" s="1" t="s">
        <v>23</v>
      </c>
      <c r="P34" s="14"/>
    </row>
    <row r="35" spans="1:16" s="15" customFormat="1" ht="21.75" customHeight="1">
      <c r="A35" s="2">
        <f t="shared" si="0"/>
        <v>30</v>
      </c>
      <c r="B35" s="2" t="s">
        <v>30</v>
      </c>
      <c r="C35" s="1">
        <v>1603</v>
      </c>
      <c r="D35" s="2">
        <v>16</v>
      </c>
      <c r="E35" s="2" t="s">
        <v>24</v>
      </c>
      <c r="F35" s="2" t="s">
        <v>25</v>
      </c>
      <c r="G35" s="2">
        <v>125.76</v>
      </c>
      <c r="H35" s="8">
        <f t="shared" si="1"/>
        <v>25.010000000000005</v>
      </c>
      <c r="I35" s="2">
        <v>100.75</v>
      </c>
      <c r="J35" s="11">
        <v>6680</v>
      </c>
      <c r="K35" s="9">
        <f t="shared" si="2"/>
        <v>8338.233250620347</v>
      </c>
      <c r="L35" s="9">
        <f t="shared" si="3"/>
        <v>840077</v>
      </c>
      <c r="M35" s="10"/>
      <c r="N35" s="1" t="s">
        <v>28</v>
      </c>
      <c r="O35" s="1" t="s">
        <v>23</v>
      </c>
      <c r="P35" s="14"/>
    </row>
    <row r="36" spans="1:16" s="15" customFormat="1" ht="21.75" customHeight="1">
      <c r="A36" s="2">
        <f t="shared" si="0"/>
        <v>31</v>
      </c>
      <c r="B36" s="2" t="s">
        <v>30</v>
      </c>
      <c r="C36" s="1">
        <v>1702</v>
      </c>
      <c r="D36" s="2">
        <v>17</v>
      </c>
      <c r="E36" s="2" t="s">
        <v>29</v>
      </c>
      <c r="F36" s="2" t="s">
        <v>25</v>
      </c>
      <c r="G36" s="2">
        <v>142.78</v>
      </c>
      <c r="H36" s="8">
        <f t="shared" si="1"/>
        <v>28.400000000000006</v>
      </c>
      <c r="I36" s="2">
        <v>114.38</v>
      </c>
      <c r="J36" s="3">
        <v>7170</v>
      </c>
      <c r="K36" s="9">
        <f t="shared" si="2"/>
        <v>8950.279769190418</v>
      </c>
      <c r="L36" s="9">
        <f t="shared" si="3"/>
        <v>1023733</v>
      </c>
      <c r="M36" s="10"/>
      <c r="N36" s="1" t="s">
        <v>28</v>
      </c>
      <c r="O36" s="1" t="s">
        <v>23</v>
      </c>
      <c r="P36" s="14"/>
    </row>
    <row r="37" spans="1:16" s="15" customFormat="1" ht="21.75" customHeight="1">
      <c r="A37" s="2">
        <f t="shared" si="0"/>
        <v>32</v>
      </c>
      <c r="B37" s="2" t="s">
        <v>30</v>
      </c>
      <c r="C37" s="1">
        <v>1703</v>
      </c>
      <c r="D37" s="2">
        <v>17</v>
      </c>
      <c r="E37" s="2" t="s">
        <v>24</v>
      </c>
      <c r="F37" s="2" t="s">
        <v>25</v>
      </c>
      <c r="G37" s="2">
        <v>125.76</v>
      </c>
      <c r="H37" s="8">
        <f t="shared" si="1"/>
        <v>25.010000000000005</v>
      </c>
      <c r="I37" s="2">
        <v>100.75</v>
      </c>
      <c r="J37" s="11">
        <v>6720</v>
      </c>
      <c r="K37" s="9">
        <f t="shared" si="2"/>
        <v>8388.158808933002</v>
      </c>
      <c r="L37" s="9">
        <f t="shared" si="3"/>
        <v>845107</v>
      </c>
      <c r="M37" s="10"/>
      <c r="N37" s="1" t="s">
        <v>28</v>
      </c>
      <c r="O37" s="1" t="s">
        <v>23</v>
      </c>
      <c r="P37" s="14"/>
    </row>
    <row r="38" spans="1:16" s="15" customFormat="1" ht="21.75" customHeight="1">
      <c r="A38" s="2">
        <f t="shared" si="0"/>
        <v>33</v>
      </c>
      <c r="B38" s="2" t="s">
        <v>30</v>
      </c>
      <c r="C38" s="1">
        <v>1802</v>
      </c>
      <c r="D38" s="2">
        <v>18</v>
      </c>
      <c r="E38" s="2" t="s">
        <v>29</v>
      </c>
      <c r="F38" s="2" t="s">
        <v>25</v>
      </c>
      <c r="G38" s="2">
        <v>142.78</v>
      </c>
      <c r="H38" s="8">
        <f t="shared" si="1"/>
        <v>28.400000000000006</v>
      </c>
      <c r="I38" s="2">
        <v>114.38</v>
      </c>
      <c r="J38" s="3">
        <v>6480</v>
      </c>
      <c r="K38" s="9">
        <f t="shared" si="2"/>
        <v>8088.949116978493</v>
      </c>
      <c r="L38" s="9">
        <f t="shared" si="3"/>
        <v>925214</v>
      </c>
      <c r="M38" s="10"/>
      <c r="N38" s="1" t="s">
        <v>28</v>
      </c>
      <c r="O38" s="1" t="s">
        <v>23</v>
      </c>
      <c r="P38" s="18"/>
    </row>
    <row r="39" spans="1:16" s="15" customFormat="1" ht="21.75" customHeight="1">
      <c r="A39" s="2">
        <f t="shared" si="0"/>
        <v>34</v>
      </c>
      <c r="B39" s="2" t="s">
        <v>30</v>
      </c>
      <c r="C39" s="1">
        <v>1803</v>
      </c>
      <c r="D39" s="2">
        <v>18</v>
      </c>
      <c r="E39" s="2" t="s">
        <v>24</v>
      </c>
      <c r="F39" s="2" t="s">
        <v>25</v>
      </c>
      <c r="G39" s="2">
        <v>125.76</v>
      </c>
      <c r="H39" s="8">
        <f t="shared" si="1"/>
        <v>25.010000000000005</v>
      </c>
      <c r="I39" s="2">
        <v>100.75</v>
      </c>
      <c r="J39" s="11">
        <v>5980</v>
      </c>
      <c r="K39" s="9">
        <f t="shared" si="2"/>
        <v>7464.466501240695</v>
      </c>
      <c r="L39" s="9">
        <f t="shared" si="3"/>
        <v>752045</v>
      </c>
      <c r="M39" s="10"/>
      <c r="N39" s="1" t="s">
        <v>28</v>
      </c>
      <c r="O39" s="1" t="s">
        <v>23</v>
      </c>
      <c r="P39" s="18"/>
    </row>
    <row r="40" spans="1:16" s="15" customFormat="1" ht="21.75" customHeight="1">
      <c r="A40" s="2">
        <f t="shared" si="0"/>
        <v>35</v>
      </c>
      <c r="B40" s="2" t="s">
        <v>30</v>
      </c>
      <c r="C40" s="1">
        <v>1902</v>
      </c>
      <c r="D40" s="2">
        <v>19</v>
      </c>
      <c r="E40" s="2" t="s">
        <v>29</v>
      </c>
      <c r="F40" s="2" t="s">
        <v>25</v>
      </c>
      <c r="G40" s="2">
        <v>142.78</v>
      </c>
      <c r="H40" s="8">
        <f t="shared" si="1"/>
        <v>28.400000000000006</v>
      </c>
      <c r="I40" s="2">
        <v>114.38</v>
      </c>
      <c r="J40" s="3">
        <v>5780</v>
      </c>
      <c r="K40" s="9">
        <f t="shared" si="2"/>
        <v>7215.142507431369</v>
      </c>
      <c r="L40" s="9">
        <f t="shared" si="3"/>
        <v>825268</v>
      </c>
      <c r="M40" s="10"/>
      <c r="N40" s="1" t="s">
        <v>28</v>
      </c>
      <c r="O40" s="1" t="s">
        <v>23</v>
      </c>
      <c r="P40" s="18"/>
    </row>
    <row r="41" spans="1:16" s="15" customFormat="1" ht="21.75" customHeight="1">
      <c r="A41" s="2">
        <f t="shared" si="0"/>
        <v>36</v>
      </c>
      <c r="B41" s="2" t="s">
        <v>30</v>
      </c>
      <c r="C41" s="1">
        <v>1903</v>
      </c>
      <c r="D41" s="2">
        <v>19</v>
      </c>
      <c r="E41" s="2" t="s">
        <v>24</v>
      </c>
      <c r="F41" s="2" t="s">
        <v>25</v>
      </c>
      <c r="G41" s="2">
        <v>125.76</v>
      </c>
      <c r="H41" s="8">
        <f t="shared" si="1"/>
        <v>25.010000000000005</v>
      </c>
      <c r="I41" s="2">
        <v>100.75</v>
      </c>
      <c r="J41" s="11">
        <v>5380</v>
      </c>
      <c r="K41" s="9">
        <f t="shared" si="2"/>
        <v>6715.523573200992</v>
      </c>
      <c r="L41" s="9">
        <f t="shared" si="3"/>
        <v>676589</v>
      </c>
      <c r="M41" s="10"/>
      <c r="N41" s="1" t="s">
        <v>28</v>
      </c>
      <c r="O41" s="1" t="s">
        <v>23</v>
      </c>
      <c r="P41" s="18"/>
    </row>
    <row r="42" spans="1:15" s="15" customFormat="1" ht="24.75" customHeight="1">
      <c r="A42" s="22" t="s">
        <v>17</v>
      </c>
      <c r="B42" s="22"/>
      <c r="C42" s="22"/>
      <c r="D42" s="22"/>
      <c r="E42" s="22"/>
      <c r="F42" s="22"/>
      <c r="G42" s="10">
        <f>SUM(G6:G41)</f>
        <v>4838.000000000003</v>
      </c>
      <c r="H42" s="8">
        <f t="shared" si="1"/>
        <v>962.2300000000014</v>
      </c>
      <c r="I42" s="8">
        <f>SUM(I6:I41)</f>
        <v>3875.7700000000013</v>
      </c>
      <c r="J42" s="3">
        <f>L42/G42</f>
        <v>6282.517155849521</v>
      </c>
      <c r="K42" s="9">
        <f t="shared" si="2"/>
        <v>7842.265665919285</v>
      </c>
      <c r="L42" s="9">
        <f>SUM(L6:L41)</f>
        <v>30394818</v>
      </c>
      <c r="M42" s="12"/>
      <c r="N42" s="13"/>
      <c r="O42" s="13"/>
    </row>
    <row r="43" spans="1:15" s="15" customFormat="1" ht="45.75" customHeight="1">
      <c r="A43" s="23" t="s">
        <v>32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</row>
    <row r="44" spans="1:15" s="15" customFormat="1" ht="66.75" customHeight="1">
      <c r="A44" s="26" t="s">
        <v>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s="15" customFormat="1" ht="24.75" customHeight="1">
      <c r="A45" s="20" t="s">
        <v>19</v>
      </c>
      <c r="B45" s="20"/>
      <c r="C45" s="20"/>
      <c r="D45" s="20"/>
      <c r="E45" s="20"/>
      <c r="F45" s="16"/>
      <c r="G45" s="16"/>
      <c r="H45" s="16"/>
      <c r="I45" s="16"/>
      <c r="J45" s="16"/>
      <c r="K45" s="20" t="s">
        <v>20</v>
      </c>
      <c r="L45" s="20"/>
      <c r="M45" s="16"/>
      <c r="N45" s="17"/>
      <c r="O45" s="17"/>
    </row>
    <row r="46" spans="1:15" s="15" customFormat="1" ht="24.75" customHeight="1">
      <c r="A46" s="20" t="s">
        <v>31</v>
      </c>
      <c r="B46" s="20"/>
      <c r="C46" s="20"/>
      <c r="D46" s="20"/>
      <c r="E46" s="20"/>
      <c r="F46" s="17"/>
      <c r="G46" s="17"/>
      <c r="H46" s="17"/>
      <c r="I46" s="17"/>
      <c r="J46" s="17"/>
      <c r="K46" s="20" t="s">
        <v>21</v>
      </c>
      <c r="L46" s="20"/>
      <c r="M46" s="16"/>
      <c r="N46" s="17"/>
      <c r="O46" s="17"/>
    </row>
    <row r="47" spans="1:5" s="15" customFormat="1" ht="24.75" customHeight="1">
      <c r="A47" s="20" t="s">
        <v>22</v>
      </c>
      <c r="B47" s="20"/>
      <c r="C47" s="20"/>
      <c r="D47" s="20"/>
      <c r="E47" s="20"/>
    </row>
    <row r="48" s="15" customFormat="1" ht="24.75" customHeight="1"/>
    <row r="49" s="15" customFormat="1" ht="24.75" customHeight="1"/>
    <row r="50" s="15" customFormat="1" ht="24.75" customHeight="1"/>
    <row r="51" s="15" customFormat="1" ht="24.75" customHeight="1"/>
    <row r="52" s="15" customFormat="1" ht="24.75" customHeight="1"/>
    <row r="53" s="15" customFormat="1" ht="24.75" customHeight="1"/>
    <row r="54" s="15" customFormat="1" ht="24.75" customHeight="1"/>
    <row r="55" s="15" customFormat="1" ht="24.75" customHeight="1"/>
    <row r="56" s="15" customFormat="1" ht="30.75" customHeight="1"/>
    <row r="57" ht="42" customHeight="1"/>
    <row r="58" ht="51.75" customHeight="1"/>
    <row r="59" ht="27" customHeight="1"/>
    <row r="60" ht="25.5" customHeight="1"/>
  </sheetData>
  <sheetProtection/>
  <mergeCells count="25">
    <mergeCell ref="A1:B1"/>
    <mergeCell ref="A2:O2"/>
    <mergeCell ref="A4:A5"/>
    <mergeCell ref="B4:B5"/>
    <mergeCell ref="C4:C5"/>
    <mergeCell ref="E4:E5"/>
    <mergeCell ref="G4:G5"/>
    <mergeCell ref="H4:H5"/>
    <mergeCell ref="O4:O5"/>
    <mergeCell ref="A47:E47"/>
    <mergeCell ref="A42:F42"/>
    <mergeCell ref="A43:O43"/>
    <mergeCell ref="A44:O44"/>
    <mergeCell ref="A45:E45"/>
    <mergeCell ref="N4:N5"/>
    <mergeCell ref="K45:L45"/>
    <mergeCell ref="I4:I5"/>
    <mergeCell ref="D4:D5"/>
    <mergeCell ref="F4:F5"/>
    <mergeCell ref="M4:M5"/>
    <mergeCell ref="A46:E46"/>
    <mergeCell ref="J4:J5"/>
    <mergeCell ref="K46:L46"/>
    <mergeCell ref="K4:K5"/>
    <mergeCell ref="L4:L5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2023-12-03T08:11:31Z</cp:lastPrinted>
  <dcterms:created xsi:type="dcterms:W3CDTF">2013-04-24T08:12:21Z</dcterms:created>
  <dcterms:modified xsi:type="dcterms:W3CDTF">2023-12-03T08:16:23Z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