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060" activeTab="0"/>
  </bookViews>
  <sheets>
    <sheet name="附件2" sheetId="1" r:id="rId1"/>
  </sheets>
  <externalReferences>
    <externalReference r:id="rId4"/>
  </externalReferences>
  <definedNames>
    <definedName name="_xlnm._FilterDatabase" localSheetId="0" hidden="1">'附件2'!$A$5:$O$52</definedName>
  </definedNames>
  <calcPr fullCalcOnLoad="1"/>
</workbook>
</file>

<file path=xl/sharedStrings.xml><?xml version="1.0" encoding="utf-8"?>
<sst xmlns="http://schemas.openxmlformats.org/spreadsheetml/2006/main" count="150" uniqueCount="31">
  <si>
    <t>附件2</t>
  </si>
  <si>
    <t>清远市新建商品住房销售价格备案表</t>
  </si>
  <si>
    <t>房地产开发企业名称或中介服务机构名称：清远市清郊置业投资有限公司</t>
  </si>
  <si>
    <t>项目(楼盘)名称：绿湖半岛花园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</si>
  <si>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</si>
  <si>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</si>
  <si>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</si>
  <si>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</si>
  <si>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</si>
  <si>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</si>
  <si>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</si>
  <si>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</si>
  <si>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</si>
  <si>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</si>
  <si>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</si>
  <si>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</si>
  <si>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</si>
  <si>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</si>
  <si>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</si>
  <si>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</t>
    </r>
    <r>
      <rPr>
        <sz val="11"/>
        <color indexed="8"/>
        <rFont val="宋体"/>
        <family val="0"/>
      </rPr>
      <t>号楼</t>
    </r>
  </si>
  <si>
    <t>四房二厅</t>
  </si>
  <si>
    <t>待售</t>
  </si>
  <si>
    <t>三房二厅</t>
  </si>
  <si>
    <r>
      <t>本楼栋总面积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均价</t>
    </r>
  </si>
  <si>
    <r>
      <t>本栋销售住宅共41套，销售住宅总建筑面积：5520.05㎡，套内面积：4542.99㎡，分摊面积：977.06㎡，销售均价：9159元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㎡（建筑面积）、11129元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㎡（套内建筑面积）。</t>
    </r>
  </si>
  <si>
    <r>
      <t>注：</t>
    </r>
    <r>
      <rPr>
        <sz val="11"/>
        <color indexed="8"/>
        <rFont val="Times New Roman"/>
        <family val="1"/>
      </rPr>
      <t xml:space="preserve">
1.</t>
    </r>
    <r>
      <rPr>
        <sz val="11"/>
        <color indexed="8"/>
        <rFont val="宋体"/>
        <family val="0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上述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价格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指毛坯房价格（不含室内装修）。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建筑面积</t>
    </r>
    <r>
      <rPr>
        <sz val="11"/>
        <color indexed="8"/>
        <rFont val="Times New Roman"/>
        <family val="1"/>
      </rPr>
      <t>=</t>
    </r>
    <r>
      <rPr>
        <sz val="11"/>
        <color indexed="8"/>
        <rFont val="宋体"/>
        <family val="0"/>
      </rPr>
      <t>套内建筑面积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分摊的共有建筑面积。</t>
    </r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</si>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</sst>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color rgb="FFFF0000"/>
      <name val="Times New Roman"/>
      <family val="1"/>
    </font>
    <font>
      <sz val="10"/>
      <color theme="1"/>
      <name val="宋体"/>
      <family val="0"/>
    </font>
    <font>
      <sz val="11"/>
      <color theme="1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#&#38468;&#20214;3(&#28165;&#36828;&#24066;&#21830;&#21697;&#20303;&#25151;&#38144;&#21806;&#20215;&#26684;&#24773;&#20917;&#34920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"/>
    </sheetNames>
    <sheetDataSet>
      <sheetData sheetId="0">
        <row r="21">
          <cell r="G21">
            <v>106.97</v>
          </cell>
          <cell r="I21">
            <v>88.04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27">
      <selection activeCell="A48" sqref="A48:O48"/>
    </sheetView>
  </sheetViews>
  <sheetFormatPr defaultColWidth="9.00390625" defaultRowHeight="14.25"/>
  <cols>
    <col min="1" max="1" width="4.625" style="2" customWidth="1"/>
    <col min="2" max="3" width="7.875" style="2" customWidth="1"/>
    <col min="4" max="4" width="6.375" style="2" customWidth="1"/>
    <col min="5" max="5" width="9.125" style="2" customWidth="1"/>
    <col min="6" max="6" width="6.125" style="2" customWidth="1"/>
    <col min="7" max="7" width="9.625" style="2" customWidth="1"/>
    <col min="8" max="8" width="9.375" style="2" bestFit="1" customWidth="1"/>
    <col min="9" max="9" width="9.625" style="2" customWidth="1"/>
    <col min="10" max="10" width="10.625" style="2" customWidth="1"/>
    <col min="11" max="12" width="11.125" style="2" customWidth="1"/>
    <col min="13" max="13" width="10.375" style="2" customWidth="1"/>
    <col min="14" max="14" width="8.75390625" style="2" customWidth="1"/>
    <col min="15" max="15" width="18.50390625" style="2" customWidth="1"/>
    <col min="16" max="18" width="12.75390625" style="0" bestFit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M3" s="5"/>
      <c r="N3" s="24"/>
      <c r="O3" s="24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5" t="s">
        <v>12</v>
      </c>
      <c r="J4" s="7" t="s">
        <v>13</v>
      </c>
      <c r="K4" s="7" t="s">
        <v>14</v>
      </c>
      <c r="L4" s="25" t="s">
        <v>15</v>
      </c>
      <c r="M4" s="25" t="s">
        <v>16</v>
      </c>
      <c r="N4" s="7" t="s">
        <v>17</v>
      </c>
      <c r="O4" s="6" t="s">
        <v>18</v>
      </c>
    </row>
    <row r="5" spans="1:15" ht="15">
      <c r="A5" s="6"/>
      <c r="B5" s="7"/>
      <c r="C5" s="7"/>
      <c r="D5" s="7"/>
      <c r="E5" s="7"/>
      <c r="F5" s="7"/>
      <c r="G5" s="7"/>
      <c r="H5" s="7"/>
      <c r="I5" s="26"/>
      <c r="J5" s="7"/>
      <c r="K5" s="7"/>
      <c r="L5" s="26"/>
      <c r="M5" s="26"/>
      <c r="N5" s="7"/>
      <c r="O5" s="6"/>
    </row>
    <row r="6" spans="1:16" s="1" customFormat="1" ht="18" customHeight="1">
      <c r="A6" s="8">
        <v>1</v>
      </c>
      <c r="B6" s="9" t="s">
        <v>19</v>
      </c>
      <c r="C6" s="9">
        <v>201</v>
      </c>
      <c r="D6" s="9">
        <v>2</v>
      </c>
      <c r="E6" s="10" t="s">
        <v>20</v>
      </c>
      <c r="F6" s="9">
        <v>3</v>
      </c>
      <c r="G6" s="9">
        <v>143.26</v>
      </c>
      <c r="H6" s="11">
        <f aca="true" t="shared" si="0" ref="H6:H23">G6-I6</f>
        <v>25.359999999999985</v>
      </c>
      <c r="I6" s="27">
        <v>117.9</v>
      </c>
      <c r="J6" s="28">
        <f aca="true" t="shared" si="1" ref="J6:J23">L6/G6</f>
        <v>7678.347061287171</v>
      </c>
      <c r="K6" s="28">
        <f aca="true" t="shared" si="2" ref="K6:K23">L6/I6</f>
        <v>9329.94062765055</v>
      </c>
      <c r="L6" s="28">
        <v>1100000</v>
      </c>
      <c r="M6" s="27"/>
      <c r="N6" s="29" t="s">
        <v>21</v>
      </c>
      <c r="O6" s="30"/>
      <c r="P6" s="31"/>
    </row>
    <row r="7" spans="1:16" s="1" customFormat="1" ht="18" customHeight="1">
      <c r="A7" s="8">
        <v>2</v>
      </c>
      <c r="B7" s="9" t="s">
        <v>19</v>
      </c>
      <c r="C7" s="9">
        <v>202</v>
      </c>
      <c r="D7" s="9">
        <v>2</v>
      </c>
      <c r="E7" s="10" t="s">
        <v>20</v>
      </c>
      <c r="F7" s="9">
        <v>3</v>
      </c>
      <c r="G7" s="9">
        <v>143.56</v>
      </c>
      <c r="H7" s="11">
        <f t="shared" si="0"/>
        <v>25.409999999999997</v>
      </c>
      <c r="I7" s="9">
        <v>118.15</v>
      </c>
      <c r="J7" s="28">
        <f t="shared" si="1"/>
        <v>7662.301476734467</v>
      </c>
      <c r="K7" s="28">
        <f t="shared" si="2"/>
        <v>9310.198899703766</v>
      </c>
      <c r="L7" s="28">
        <v>1100000</v>
      </c>
      <c r="M7" s="27"/>
      <c r="N7" s="29" t="s">
        <v>21</v>
      </c>
      <c r="O7" s="30"/>
      <c r="P7" s="31"/>
    </row>
    <row r="8" spans="1:16" s="1" customFormat="1" ht="18" customHeight="1">
      <c r="A8" s="8">
        <v>3</v>
      </c>
      <c r="B8" s="9" t="s">
        <v>19</v>
      </c>
      <c r="C8" s="9">
        <v>203</v>
      </c>
      <c r="D8" s="9">
        <v>2</v>
      </c>
      <c r="E8" s="10" t="s">
        <v>20</v>
      </c>
      <c r="F8" s="9">
        <v>3</v>
      </c>
      <c r="G8" s="9">
        <v>116.94</v>
      </c>
      <c r="H8" s="11">
        <f t="shared" si="0"/>
        <v>20.700000000000003</v>
      </c>
      <c r="I8" s="9">
        <v>96.24</v>
      </c>
      <c r="J8" s="28">
        <f t="shared" si="1"/>
        <v>7643.999999999999</v>
      </c>
      <c r="K8" s="28">
        <f t="shared" si="2"/>
        <v>9288.127182044887</v>
      </c>
      <c r="L8" s="28">
        <v>893889.3599999999</v>
      </c>
      <c r="M8" s="27"/>
      <c r="N8" s="29" t="s">
        <v>21</v>
      </c>
      <c r="O8" s="30"/>
      <c r="P8" s="31"/>
    </row>
    <row r="9" spans="1:16" s="1" customFormat="1" ht="18" customHeight="1">
      <c r="A9" s="8">
        <v>4</v>
      </c>
      <c r="B9" s="9" t="s">
        <v>19</v>
      </c>
      <c r="C9" s="9">
        <v>204</v>
      </c>
      <c r="D9" s="9">
        <v>2</v>
      </c>
      <c r="E9" s="10" t="s">
        <v>22</v>
      </c>
      <c r="F9" s="9">
        <v>3</v>
      </c>
      <c r="G9" s="9">
        <v>106.97</v>
      </c>
      <c r="H9" s="11">
        <f t="shared" si="0"/>
        <v>18.929999999999993</v>
      </c>
      <c r="I9" s="9">
        <v>88.04</v>
      </c>
      <c r="J9" s="28">
        <f t="shared" si="1"/>
        <v>7252</v>
      </c>
      <c r="K9" s="28">
        <f t="shared" si="2"/>
        <v>8811.29532030895</v>
      </c>
      <c r="L9" s="28">
        <v>775746.44</v>
      </c>
      <c r="M9" s="27"/>
      <c r="N9" s="29" t="s">
        <v>21</v>
      </c>
      <c r="O9" s="30"/>
      <c r="P9" s="31"/>
    </row>
    <row r="10" spans="1:16" s="1" customFormat="1" ht="18" customHeight="1">
      <c r="A10" s="8">
        <v>5</v>
      </c>
      <c r="B10" s="9" t="s">
        <v>19</v>
      </c>
      <c r="C10" s="9">
        <v>205</v>
      </c>
      <c r="D10" s="9">
        <v>2</v>
      </c>
      <c r="E10" s="10" t="s">
        <v>22</v>
      </c>
      <c r="F10" s="9">
        <v>3</v>
      </c>
      <c r="G10" s="9">
        <v>106.97</v>
      </c>
      <c r="H10" s="11">
        <f t="shared" si="0"/>
        <v>18.929999999999993</v>
      </c>
      <c r="I10" s="9">
        <v>88.04</v>
      </c>
      <c r="J10" s="28">
        <f t="shared" si="1"/>
        <v>7252</v>
      </c>
      <c r="K10" s="28">
        <f t="shared" si="2"/>
        <v>8811.29532030895</v>
      </c>
      <c r="L10" s="28">
        <v>775746.44</v>
      </c>
      <c r="M10" s="27"/>
      <c r="N10" s="29" t="s">
        <v>21</v>
      </c>
      <c r="O10" s="30"/>
      <c r="P10" s="31"/>
    </row>
    <row r="11" spans="1:15" s="1" customFormat="1" ht="18" customHeight="1">
      <c r="A11" s="8">
        <v>6</v>
      </c>
      <c r="B11" s="9" t="s">
        <v>19</v>
      </c>
      <c r="C11" s="9">
        <v>302</v>
      </c>
      <c r="D11" s="9">
        <v>3</v>
      </c>
      <c r="E11" s="10" t="s">
        <v>20</v>
      </c>
      <c r="F11" s="9">
        <v>3</v>
      </c>
      <c r="G11" s="9">
        <v>143.56</v>
      </c>
      <c r="H11" s="11">
        <f t="shared" si="0"/>
        <v>25.409999999999997</v>
      </c>
      <c r="I11" s="9">
        <v>118.15</v>
      </c>
      <c r="J11" s="28">
        <f t="shared" si="1"/>
        <v>8776.818055168571</v>
      </c>
      <c r="K11" s="28">
        <f t="shared" si="2"/>
        <v>10664.409648751587</v>
      </c>
      <c r="L11" s="32">
        <v>1260000</v>
      </c>
      <c r="M11" s="27"/>
      <c r="N11" s="29" t="s">
        <v>21</v>
      </c>
      <c r="O11" s="30"/>
    </row>
    <row r="12" spans="1:15" s="1" customFormat="1" ht="18" customHeight="1">
      <c r="A12" s="8">
        <v>7</v>
      </c>
      <c r="B12" s="9" t="s">
        <v>19</v>
      </c>
      <c r="C12" s="9">
        <v>401</v>
      </c>
      <c r="D12" s="9">
        <v>4</v>
      </c>
      <c r="E12" s="10" t="s">
        <v>20</v>
      </c>
      <c r="F12" s="9">
        <v>3</v>
      </c>
      <c r="G12" s="9">
        <v>143.26</v>
      </c>
      <c r="H12" s="11">
        <f t="shared" si="0"/>
        <v>25.359999999999985</v>
      </c>
      <c r="I12" s="27">
        <v>117.9</v>
      </c>
      <c r="J12" s="28">
        <f t="shared" si="1"/>
        <v>7367.192517101774</v>
      </c>
      <c r="K12" s="28">
        <f t="shared" si="2"/>
        <v>8951.857506361323</v>
      </c>
      <c r="L12" s="33">
        <v>1055424</v>
      </c>
      <c r="M12" s="27"/>
      <c r="N12" s="29" t="s">
        <v>21</v>
      </c>
      <c r="O12" s="30"/>
    </row>
    <row r="13" spans="1:15" s="1" customFormat="1" ht="18" customHeight="1">
      <c r="A13" s="8">
        <v>8</v>
      </c>
      <c r="B13" s="9" t="s">
        <v>19</v>
      </c>
      <c r="C13" s="9">
        <v>501</v>
      </c>
      <c r="D13" s="9">
        <v>5</v>
      </c>
      <c r="E13" s="10" t="s">
        <v>20</v>
      </c>
      <c r="F13" s="9">
        <v>3</v>
      </c>
      <c r="G13" s="9">
        <v>143.26</v>
      </c>
      <c r="H13" s="11">
        <f t="shared" si="0"/>
        <v>25.359999999999985</v>
      </c>
      <c r="I13" s="27">
        <v>117.9</v>
      </c>
      <c r="J13" s="28">
        <f t="shared" si="1"/>
        <v>8458.257713248608</v>
      </c>
      <c r="K13" s="28">
        <f t="shared" si="2"/>
        <v>10277.608142493598</v>
      </c>
      <c r="L13" s="33">
        <v>1211729.9999999953</v>
      </c>
      <c r="M13" s="27"/>
      <c r="N13" s="29" t="s">
        <v>21</v>
      </c>
      <c r="O13" s="30"/>
    </row>
    <row r="14" spans="1:15" s="1" customFormat="1" ht="18" customHeight="1">
      <c r="A14" s="8">
        <v>9</v>
      </c>
      <c r="B14" s="9" t="s">
        <v>19</v>
      </c>
      <c r="C14" s="9">
        <v>502</v>
      </c>
      <c r="D14" s="9">
        <v>5</v>
      </c>
      <c r="E14" s="10" t="s">
        <v>20</v>
      </c>
      <c r="F14" s="9">
        <v>3</v>
      </c>
      <c r="G14" s="9">
        <v>143.56</v>
      </c>
      <c r="H14" s="11">
        <f t="shared" si="0"/>
        <v>25.409999999999997</v>
      </c>
      <c r="I14" s="9">
        <v>118.15</v>
      </c>
      <c r="J14" s="28">
        <f t="shared" si="1"/>
        <v>9100.392806522357</v>
      </c>
      <c r="K14" s="28">
        <f t="shared" si="2"/>
        <v>11057.574196397372</v>
      </c>
      <c r="L14" s="33">
        <v>1306452.3913043495</v>
      </c>
      <c r="M14" s="27"/>
      <c r="N14" s="29" t="s">
        <v>21</v>
      </c>
      <c r="O14" s="30"/>
    </row>
    <row r="15" spans="1:15" s="1" customFormat="1" ht="18" customHeight="1">
      <c r="A15" s="8">
        <v>10</v>
      </c>
      <c r="B15" s="9" t="s">
        <v>19</v>
      </c>
      <c r="C15" s="9">
        <v>602</v>
      </c>
      <c r="D15" s="9">
        <v>6</v>
      </c>
      <c r="E15" s="10" t="s">
        <v>20</v>
      </c>
      <c r="F15" s="9">
        <v>3</v>
      </c>
      <c r="G15" s="9">
        <v>143.56</v>
      </c>
      <c r="H15" s="11">
        <f t="shared" si="0"/>
        <v>25.409999999999997</v>
      </c>
      <c r="I15" s="9">
        <v>118.15</v>
      </c>
      <c r="J15" s="28">
        <f t="shared" si="1"/>
        <v>9408.88069826886</v>
      </c>
      <c r="K15" s="28">
        <f t="shared" si="2"/>
        <v>11432.407220004041</v>
      </c>
      <c r="L15" s="28">
        <v>1350738.9130434776</v>
      </c>
      <c r="M15" s="27"/>
      <c r="N15" s="29" t="s">
        <v>21</v>
      </c>
      <c r="O15" s="30"/>
    </row>
    <row r="16" spans="1:15" s="1" customFormat="1" ht="18" customHeight="1">
      <c r="A16" s="8">
        <v>11</v>
      </c>
      <c r="B16" s="9" t="s">
        <v>19</v>
      </c>
      <c r="C16" s="9">
        <v>701</v>
      </c>
      <c r="D16" s="9">
        <v>7</v>
      </c>
      <c r="E16" s="10" t="s">
        <v>20</v>
      </c>
      <c r="F16" s="9">
        <v>3</v>
      </c>
      <c r="G16" s="9">
        <v>143.26</v>
      </c>
      <c r="H16" s="11">
        <f t="shared" si="0"/>
        <v>25.359999999999985</v>
      </c>
      <c r="I16" s="27">
        <v>117.9</v>
      </c>
      <c r="J16" s="28">
        <f t="shared" si="1"/>
        <v>8958.74633533435</v>
      </c>
      <c r="K16" s="28">
        <f t="shared" si="2"/>
        <v>10885.750636132305</v>
      </c>
      <c r="L16" s="28">
        <v>1283429.9999999988</v>
      </c>
      <c r="M16" s="27"/>
      <c r="N16" s="29" t="s">
        <v>21</v>
      </c>
      <c r="O16" s="30"/>
    </row>
    <row r="17" spans="1:15" s="1" customFormat="1" ht="18" customHeight="1">
      <c r="A17" s="8">
        <v>12</v>
      </c>
      <c r="B17" s="9" t="s">
        <v>19</v>
      </c>
      <c r="C17" s="9">
        <v>702</v>
      </c>
      <c r="D17" s="9">
        <v>7</v>
      </c>
      <c r="E17" s="10" t="s">
        <v>20</v>
      </c>
      <c r="F17" s="9">
        <v>3</v>
      </c>
      <c r="G17" s="9">
        <v>143.56</v>
      </c>
      <c r="H17" s="11">
        <f t="shared" si="0"/>
        <v>25.409999999999997</v>
      </c>
      <c r="I17" s="9">
        <v>118.15</v>
      </c>
      <c r="J17" s="28">
        <f t="shared" si="1"/>
        <v>9614.539292766547</v>
      </c>
      <c r="K17" s="28">
        <f t="shared" si="2"/>
        <v>11682.295902408508</v>
      </c>
      <c r="L17" s="28">
        <v>1380263.2608695654</v>
      </c>
      <c r="M17" s="27"/>
      <c r="N17" s="29" t="s">
        <v>21</v>
      </c>
      <c r="O17" s="30"/>
    </row>
    <row r="18" spans="1:15" s="1" customFormat="1" ht="18" customHeight="1">
      <c r="A18" s="8">
        <v>13</v>
      </c>
      <c r="B18" s="9" t="s">
        <v>19</v>
      </c>
      <c r="C18" s="9">
        <v>801</v>
      </c>
      <c r="D18" s="9">
        <v>8</v>
      </c>
      <c r="E18" s="10" t="s">
        <v>20</v>
      </c>
      <c r="F18" s="9">
        <v>3</v>
      </c>
      <c r="G18" s="9">
        <v>143.26</v>
      </c>
      <c r="H18" s="11">
        <f t="shared" si="0"/>
        <v>25.359999999999985</v>
      </c>
      <c r="I18" s="27">
        <v>117.9</v>
      </c>
      <c r="J18" s="28">
        <f t="shared" si="1"/>
        <v>9128.912466843502</v>
      </c>
      <c r="K18" s="28">
        <f t="shared" si="2"/>
        <v>11092.519083969466</v>
      </c>
      <c r="L18" s="28">
        <v>1307808</v>
      </c>
      <c r="M18" s="27"/>
      <c r="N18" s="29" t="s">
        <v>21</v>
      </c>
      <c r="O18" s="30"/>
    </row>
    <row r="19" spans="1:15" s="1" customFormat="1" ht="18" customHeight="1">
      <c r="A19" s="8">
        <v>14</v>
      </c>
      <c r="B19" s="9" t="s">
        <v>19</v>
      </c>
      <c r="C19" s="9">
        <v>802</v>
      </c>
      <c r="D19" s="9">
        <v>8</v>
      </c>
      <c r="E19" s="10" t="s">
        <v>20</v>
      </c>
      <c r="F19" s="9">
        <v>3</v>
      </c>
      <c r="G19" s="9">
        <v>143.56</v>
      </c>
      <c r="H19" s="11">
        <f t="shared" si="0"/>
        <v>25.409999999999997</v>
      </c>
      <c r="I19" s="9">
        <v>118.15</v>
      </c>
      <c r="J19" s="28">
        <f t="shared" si="1"/>
        <v>9789.349098089588</v>
      </c>
      <c r="K19" s="28">
        <f t="shared" si="2"/>
        <v>11894.701282452315</v>
      </c>
      <c r="L19" s="28">
        <v>1405358.956521741</v>
      </c>
      <c r="M19" s="27"/>
      <c r="N19" s="29" t="s">
        <v>21</v>
      </c>
      <c r="O19" s="30"/>
    </row>
    <row r="20" spans="1:15" s="1" customFormat="1" ht="18" customHeight="1">
      <c r="A20" s="8">
        <v>15</v>
      </c>
      <c r="B20" s="9" t="s">
        <v>19</v>
      </c>
      <c r="C20" s="9">
        <v>901</v>
      </c>
      <c r="D20" s="9">
        <v>9</v>
      </c>
      <c r="E20" s="10" t="s">
        <v>20</v>
      </c>
      <c r="F20" s="9">
        <v>3</v>
      </c>
      <c r="G20" s="9">
        <v>143.26</v>
      </c>
      <c r="H20" s="11">
        <f t="shared" si="0"/>
        <v>25.359999999999985</v>
      </c>
      <c r="I20" s="27">
        <v>117.9</v>
      </c>
      <c r="J20" s="28">
        <f t="shared" si="1"/>
        <v>9259.039508585809</v>
      </c>
      <c r="K20" s="28">
        <f t="shared" si="2"/>
        <v>11250.636132315547</v>
      </c>
      <c r="L20" s="28">
        <v>1326450.000000003</v>
      </c>
      <c r="M20" s="27"/>
      <c r="N20" s="29" t="s">
        <v>21</v>
      </c>
      <c r="O20" s="30"/>
    </row>
    <row r="21" spans="1:15" s="1" customFormat="1" ht="18" customHeight="1">
      <c r="A21" s="8">
        <v>16</v>
      </c>
      <c r="B21" s="9" t="s">
        <v>19</v>
      </c>
      <c r="C21" s="9">
        <v>902</v>
      </c>
      <c r="D21" s="9">
        <v>9</v>
      </c>
      <c r="E21" s="10" t="s">
        <v>20</v>
      </c>
      <c r="F21" s="9">
        <v>3</v>
      </c>
      <c r="G21" s="9">
        <v>143.56</v>
      </c>
      <c r="H21" s="11">
        <f t="shared" si="0"/>
        <v>25.409999999999997</v>
      </c>
      <c r="I21" s="9">
        <v>118.15</v>
      </c>
      <c r="J21" s="28">
        <f t="shared" si="1"/>
        <v>9923.02718451305</v>
      </c>
      <c r="K21" s="28">
        <f t="shared" si="2"/>
        <v>12057.128926015179</v>
      </c>
      <c r="L21" s="28">
        <v>1424549.7826086935</v>
      </c>
      <c r="M21" s="27"/>
      <c r="N21" s="29" t="s">
        <v>21</v>
      </c>
      <c r="O21" s="30"/>
    </row>
    <row r="22" spans="1:15" s="1" customFormat="1" ht="18" customHeight="1">
      <c r="A22" s="8">
        <v>17</v>
      </c>
      <c r="B22" s="9" t="s">
        <v>19</v>
      </c>
      <c r="C22" s="9">
        <v>1102</v>
      </c>
      <c r="D22" s="9">
        <v>11</v>
      </c>
      <c r="E22" s="10" t="s">
        <v>20</v>
      </c>
      <c r="F22" s="9">
        <v>3</v>
      </c>
      <c r="G22" s="9">
        <v>143.56</v>
      </c>
      <c r="H22" s="11">
        <f t="shared" si="0"/>
        <v>25.409999999999997</v>
      </c>
      <c r="I22" s="9">
        <v>118.15</v>
      </c>
      <c r="J22" s="28">
        <f t="shared" si="1"/>
        <v>10025.856481761926</v>
      </c>
      <c r="K22" s="28">
        <f t="shared" si="2"/>
        <v>12182.073267217453</v>
      </c>
      <c r="L22" s="28">
        <v>1439311.956521742</v>
      </c>
      <c r="M22" s="27"/>
      <c r="N22" s="29" t="s">
        <v>21</v>
      </c>
      <c r="O22" s="30"/>
    </row>
    <row r="23" spans="1:15" s="1" customFormat="1" ht="18" customHeight="1">
      <c r="A23" s="8">
        <v>18</v>
      </c>
      <c r="B23" s="9" t="s">
        <v>19</v>
      </c>
      <c r="C23" s="9">
        <v>1302</v>
      </c>
      <c r="D23" s="9">
        <v>3</v>
      </c>
      <c r="E23" s="10" t="s">
        <v>20</v>
      </c>
      <c r="F23" s="9">
        <v>3</v>
      </c>
      <c r="G23" s="9">
        <v>143.56</v>
      </c>
      <c r="H23" s="11">
        <f aca="true" t="shared" si="3" ref="H23:H45">G23-I23</f>
        <v>25.409999999999997</v>
      </c>
      <c r="I23" s="9">
        <v>118.15</v>
      </c>
      <c r="J23" s="28">
        <f aca="true" t="shared" si="4" ref="J23:J47">L23/G23</f>
        <v>10087.554060111224</v>
      </c>
      <c r="K23" s="28">
        <f aca="true" t="shared" si="5" ref="K23:K47">L23/I23</f>
        <v>12257.039871938785</v>
      </c>
      <c r="L23" s="28">
        <v>1448169.2608695675</v>
      </c>
      <c r="M23" s="27"/>
      <c r="N23" s="29" t="s">
        <v>21</v>
      </c>
      <c r="O23" s="30"/>
    </row>
    <row r="24" spans="1:15" s="1" customFormat="1" ht="18" customHeight="1">
      <c r="A24" s="8">
        <v>19</v>
      </c>
      <c r="B24" s="9" t="s">
        <v>19</v>
      </c>
      <c r="C24" s="9">
        <v>1402</v>
      </c>
      <c r="D24" s="9">
        <v>14</v>
      </c>
      <c r="E24" s="10" t="s">
        <v>20</v>
      </c>
      <c r="F24" s="9">
        <v>3</v>
      </c>
      <c r="G24" s="9">
        <v>143.56</v>
      </c>
      <c r="H24" s="11">
        <f t="shared" si="3"/>
        <v>25.409999999999997</v>
      </c>
      <c r="I24" s="9">
        <v>118.15</v>
      </c>
      <c r="J24" s="28">
        <f t="shared" si="4"/>
        <v>9840.763746713961</v>
      </c>
      <c r="K24" s="28">
        <f t="shared" si="5"/>
        <v>11957.173453053376</v>
      </c>
      <c r="L24" s="28">
        <v>1412740.0434782563</v>
      </c>
      <c r="M24" s="27"/>
      <c r="N24" s="29" t="s">
        <v>21</v>
      </c>
      <c r="O24" s="30"/>
    </row>
    <row r="25" spans="1:15" s="1" customFormat="1" ht="18" customHeight="1">
      <c r="A25" s="8">
        <v>20</v>
      </c>
      <c r="B25" s="9" t="s">
        <v>19</v>
      </c>
      <c r="C25" s="9">
        <v>1501</v>
      </c>
      <c r="D25" s="9">
        <v>15</v>
      </c>
      <c r="E25" s="10" t="s">
        <v>20</v>
      </c>
      <c r="F25" s="9">
        <v>3</v>
      </c>
      <c r="G25" s="9">
        <v>143.26</v>
      </c>
      <c r="H25" s="11">
        <f t="shared" si="3"/>
        <v>25.359999999999985</v>
      </c>
      <c r="I25" s="27">
        <v>117.9</v>
      </c>
      <c r="J25" s="28">
        <f t="shared" si="4"/>
        <v>9449.225184978382</v>
      </c>
      <c r="K25" s="28">
        <f t="shared" si="5"/>
        <v>11481.730279898244</v>
      </c>
      <c r="L25" s="28">
        <v>1353696.000000003</v>
      </c>
      <c r="M25" s="27"/>
      <c r="N25" s="29" t="s">
        <v>21</v>
      </c>
      <c r="O25" s="30"/>
    </row>
    <row r="26" spans="1:15" s="1" customFormat="1" ht="18" customHeight="1">
      <c r="A26" s="8">
        <v>21</v>
      </c>
      <c r="B26" s="9" t="s">
        <v>19</v>
      </c>
      <c r="C26" s="9">
        <v>1502</v>
      </c>
      <c r="D26" s="9">
        <v>15</v>
      </c>
      <c r="E26" s="10" t="s">
        <v>20</v>
      </c>
      <c r="F26" s="9">
        <v>3</v>
      </c>
      <c r="G26" s="9">
        <v>143.56</v>
      </c>
      <c r="H26" s="11">
        <f t="shared" si="3"/>
        <v>25.409999999999997</v>
      </c>
      <c r="I26" s="9">
        <v>118.15</v>
      </c>
      <c r="J26" s="28">
        <f t="shared" si="4"/>
        <v>10118.402849285876</v>
      </c>
      <c r="K26" s="28">
        <f t="shared" si="5"/>
        <v>12294.523174299453</v>
      </c>
      <c r="L26" s="28">
        <v>1452597.9130434804</v>
      </c>
      <c r="M26" s="27"/>
      <c r="N26" s="29" t="s">
        <v>21</v>
      </c>
      <c r="O26" s="30"/>
    </row>
    <row r="27" spans="1:15" s="1" customFormat="1" ht="18" customHeight="1">
      <c r="A27" s="8">
        <v>22</v>
      </c>
      <c r="B27" s="9" t="s">
        <v>19</v>
      </c>
      <c r="C27" s="9">
        <v>1701</v>
      </c>
      <c r="D27" s="9">
        <v>17</v>
      </c>
      <c r="E27" s="10" t="s">
        <v>20</v>
      </c>
      <c r="F27" s="9">
        <v>3</v>
      </c>
      <c r="G27" s="9">
        <v>143.26</v>
      </c>
      <c r="H27" s="11">
        <f t="shared" si="3"/>
        <v>25.359999999999985</v>
      </c>
      <c r="I27" s="27">
        <v>117.9</v>
      </c>
      <c r="J27" s="28">
        <f t="shared" si="4"/>
        <v>9509.283819628648</v>
      </c>
      <c r="K27" s="28">
        <f t="shared" si="5"/>
        <v>11554.70737913486</v>
      </c>
      <c r="L27" s="28">
        <v>1362300</v>
      </c>
      <c r="M27" s="27"/>
      <c r="N27" s="29" t="s">
        <v>21</v>
      </c>
      <c r="O27" s="30"/>
    </row>
    <row r="28" spans="1:15" s="1" customFormat="1" ht="18" customHeight="1">
      <c r="A28" s="8">
        <v>23</v>
      </c>
      <c r="B28" s="9" t="s">
        <v>19</v>
      </c>
      <c r="C28" s="9">
        <v>1702</v>
      </c>
      <c r="D28" s="9">
        <v>17</v>
      </c>
      <c r="E28" s="10" t="s">
        <v>20</v>
      </c>
      <c r="F28" s="9">
        <v>3</v>
      </c>
      <c r="G28" s="9">
        <v>143.56</v>
      </c>
      <c r="H28" s="11">
        <f t="shared" si="3"/>
        <v>25.409999999999997</v>
      </c>
      <c r="I28" s="9">
        <v>118.15</v>
      </c>
      <c r="J28" s="28">
        <f t="shared" si="4"/>
        <v>10180.100427635176</v>
      </c>
      <c r="K28" s="28">
        <f t="shared" si="5"/>
        <v>12369.489779020785</v>
      </c>
      <c r="L28" s="28">
        <v>1461455.2173913058</v>
      </c>
      <c r="M28" s="27"/>
      <c r="N28" s="29" t="s">
        <v>21</v>
      </c>
      <c r="O28" s="30"/>
    </row>
    <row r="29" spans="1:15" s="1" customFormat="1" ht="18" customHeight="1">
      <c r="A29" s="8">
        <v>24</v>
      </c>
      <c r="B29" s="9" t="s">
        <v>19</v>
      </c>
      <c r="C29" s="9">
        <v>1703</v>
      </c>
      <c r="D29" s="9">
        <v>17</v>
      </c>
      <c r="E29" s="10" t="s">
        <v>20</v>
      </c>
      <c r="F29" s="9">
        <v>3</v>
      </c>
      <c r="G29" s="9">
        <v>116.94</v>
      </c>
      <c r="H29" s="11">
        <f t="shared" si="3"/>
        <v>20.700000000000003</v>
      </c>
      <c r="I29" s="9">
        <v>96.24</v>
      </c>
      <c r="J29" s="28">
        <f t="shared" si="4"/>
        <v>8711.031298101607</v>
      </c>
      <c r="K29" s="28">
        <f t="shared" si="5"/>
        <v>10584.663341645906</v>
      </c>
      <c r="L29" s="28">
        <v>1018668.000000002</v>
      </c>
      <c r="M29" s="27"/>
      <c r="N29" s="29" t="s">
        <v>21</v>
      </c>
      <c r="O29" s="30"/>
    </row>
    <row r="30" spans="1:15" s="1" customFormat="1" ht="18" customHeight="1">
      <c r="A30" s="8">
        <v>25</v>
      </c>
      <c r="B30" s="9" t="s">
        <v>19</v>
      </c>
      <c r="C30" s="9">
        <v>1704</v>
      </c>
      <c r="D30" s="9">
        <v>17</v>
      </c>
      <c r="E30" s="10" t="s">
        <v>22</v>
      </c>
      <c r="F30" s="9">
        <v>3</v>
      </c>
      <c r="G30" s="9">
        <v>106.97</v>
      </c>
      <c r="H30" s="11">
        <f t="shared" si="3"/>
        <v>18.929999999999993</v>
      </c>
      <c r="I30" s="9">
        <v>88.04</v>
      </c>
      <c r="J30" s="28">
        <f t="shared" si="4"/>
        <v>8050.507151537814</v>
      </c>
      <c r="K30" s="28">
        <f t="shared" si="5"/>
        <v>9781.494207178555</v>
      </c>
      <c r="L30" s="28">
        <v>861162.75</v>
      </c>
      <c r="M30" s="27"/>
      <c r="N30" s="29" t="s">
        <v>21</v>
      </c>
      <c r="O30" s="30"/>
    </row>
    <row r="31" spans="1:15" s="1" customFormat="1" ht="18" customHeight="1">
      <c r="A31" s="8">
        <v>26</v>
      </c>
      <c r="B31" s="9" t="s">
        <v>19</v>
      </c>
      <c r="C31" s="9">
        <v>1705</v>
      </c>
      <c r="D31" s="9">
        <v>17</v>
      </c>
      <c r="E31" s="10" t="s">
        <v>22</v>
      </c>
      <c r="F31" s="9">
        <v>3</v>
      </c>
      <c r="G31" s="9">
        <v>106.97</v>
      </c>
      <c r="H31" s="11">
        <f t="shared" si="3"/>
        <v>18.929999999999993</v>
      </c>
      <c r="I31" s="9">
        <v>88.04</v>
      </c>
      <c r="J31" s="28">
        <f t="shared" si="4"/>
        <v>7907.702159483969</v>
      </c>
      <c r="K31" s="28">
        <f t="shared" si="5"/>
        <v>9607.983870967742</v>
      </c>
      <c r="L31" s="28">
        <v>845886.9000000001</v>
      </c>
      <c r="M31" s="27"/>
      <c r="N31" s="29" t="s">
        <v>21</v>
      </c>
      <c r="O31" s="30"/>
    </row>
    <row r="32" spans="1:15" s="1" customFormat="1" ht="18" customHeight="1">
      <c r="A32" s="8">
        <v>27</v>
      </c>
      <c r="B32" s="9" t="s">
        <v>19</v>
      </c>
      <c r="C32" s="12">
        <v>1802</v>
      </c>
      <c r="D32" s="9">
        <v>18</v>
      </c>
      <c r="E32" s="10" t="s">
        <v>20</v>
      </c>
      <c r="F32" s="9">
        <v>3</v>
      </c>
      <c r="G32" s="9">
        <v>143.56</v>
      </c>
      <c r="H32" s="11">
        <f t="shared" si="3"/>
        <v>25.409999999999997</v>
      </c>
      <c r="I32" s="9">
        <v>118.15</v>
      </c>
      <c r="J32" s="28">
        <f t="shared" si="4"/>
        <v>9055.447199777096</v>
      </c>
      <c r="K32" s="28">
        <f t="shared" si="5"/>
        <v>11002.962336013541</v>
      </c>
      <c r="L32" s="32">
        <v>1300000</v>
      </c>
      <c r="M32" s="27"/>
      <c r="N32" s="29" t="s">
        <v>21</v>
      </c>
      <c r="O32" s="30"/>
    </row>
    <row r="33" spans="1:15" s="1" customFormat="1" ht="18" customHeight="1">
      <c r="A33" s="8">
        <v>28</v>
      </c>
      <c r="B33" s="9" t="s">
        <v>19</v>
      </c>
      <c r="C33" s="9">
        <v>2001</v>
      </c>
      <c r="D33" s="9">
        <v>20</v>
      </c>
      <c r="E33" s="10" t="s">
        <v>20</v>
      </c>
      <c r="F33" s="9">
        <v>3</v>
      </c>
      <c r="G33" s="9">
        <v>143.26</v>
      </c>
      <c r="H33" s="11">
        <f t="shared" si="3"/>
        <v>25.359999999999985</v>
      </c>
      <c r="I33" s="27">
        <v>117.9</v>
      </c>
      <c r="J33" s="28">
        <f t="shared" si="4"/>
        <v>9569.34245427891</v>
      </c>
      <c r="K33" s="28">
        <f t="shared" si="5"/>
        <v>11627.684478371473</v>
      </c>
      <c r="L33" s="28">
        <v>1370903.9999999967</v>
      </c>
      <c r="M33" s="27"/>
      <c r="N33" s="29" t="s">
        <v>21</v>
      </c>
      <c r="O33" s="30"/>
    </row>
    <row r="34" spans="1:17" s="1" customFormat="1" ht="18" customHeight="1">
      <c r="A34" s="8">
        <v>29</v>
      </c>
      <c r="B34" s="9" t="s">
        <v>19</v>
      </c>
      <c r="C34" s="9">
        <v>2002</v>
      </c>
      <c r="D34" s="9">
        <v>20</v>
      </c>
      <c r="E34" s="10" t="s">
        <v>20</v>
      </c>
      <c r="F34" s="9">
        <v>3</v>
      </c>
      <c r="G34" s="9">
        <v>143.56</v>
      </c>
      <c r="H34" s="11">
        <f t="shared" si="3"/>
        <v>25.409999999999997</v>
      </c>
      <c r="I34" s="9">
        <v>118.15</v>
      </c>
      <c r="J34" s="28">
        <f t="shared" si="4"/>
        <v>10241.798005984476</v>
      </c>
      <c r="K34" s="28">
        <f t="shared" si="5"/>
        <v>12444.456383742117</v>
      </c>
      <c r="L34" s="28">
        <v>1470312.5217391313</v>
      </c>
      <c r="M34" s="27"/>
      <c r="N34" s="29" t="s">
        <v>21</v>
      </c>
      <c r="O34" s="30"/>
      <c r="Q34" s="37"/>
    </row>
    <row r="35" spans="1:17" s="1" customFormat="1" ht="18" customHeight="1">
      <c r="A35" s="8">
        <v>30</v>
      </c>
      <c r="B35" s="9" t="s">
        <v>19</v>
      </c>
      <c r="C35" s="13">
        <v>2003</v>
      </c>
      <c r="D35" s="9">
        <v>20</v>
      </c>
      <c r="E35" s="10" t="s">
        <v>20</v>
      </c>
      <c r="F35" s="9">
        <v>3</v>
      </c>
      <c r="G35" s="9">
        <v>116.94</v>
      </c>
      <c r="H35" s="11">
        <f t="shared" si="3"/>
        <v>20.700000000000003</v>
      </c>
      <c r="I35" s="9">
        <v>96.24</v>
      </c>
      <c r="J35" s="28">
        <f t="shared" si="4"/>
        <v>9781.796932900063</v>
      </c>
      <c r="K35" s="28">
        <f t="shared" si="5"/>
        <v>11885.737046273205</v>
      </c>
      <c r="L35" s="28">
        <v>1143883.3333333333</v>
      </c>
      <c r="M35" s="27"/>
      <c r="N35" s="29" t="s">
        <v>21</v>
      </c>
      <c r="O35" s="30"/>
      <c r="Q35" s="31"/>
    </row>
    <row r="36" spans="1:17" s="1" customFormat="1" ht="18" customHeight="1">
      <c r="A36" s="8">
        <v>31</v>
      </c>
      <c r="B36" s="9" t="s">
        <v>19</v>
      </c>
      <c r="C36" s="13">
        <v>2004</v>
      </c>
      <c r="D36" s="9">
        <v>20</v>
      </c>
      <c r="E36" s="10" t="s">
        <v>22</v>
      </c>
      <c r="F36" s="9">
        <v>3</v>
      </c>
      <c r="G36" s="9">
        <v>106.97</v>
      </c>
      <c r="H36" s="11">
        <f t="shared" si="3"/>
        <v>18.929999999999993</v>
      </c>
      <c r="I36" s="9">
        <v>88.04</v>
      </c>
      <c r="J36" s="28">
        <f t="shared" si="4"/>
        <v>8737.36146167669</v>
      </c>
      <c r="K36" s="28">
        <f t="shared" si="5"/>
        <v>10616.033116260285</v>
      </c>
      <c r="L36" s="28">
        <v>934635.5555555555</v>
      </c>
      <c r="M36" s="27"/>
      <c r="N36" s="29" t="s">
        <v>21</v>
      </c>
      <c r="O36" s="30"/>
      <c r="Q36" s="31"/>
    </row>
    <row r="37" spans="1:17" s="1" customFormat="1" ht="18" customHeight="1">
      <c r="A37" s="8">
        <v>32</v>
      </c>
      <c r="B37" s="9" t="s">
        <v>19</v>
      </c>
      <c r="C37" s="13">
        <v>2005</v>
      </c>
      <c r="D37" s="9">
        <v>20</v>
      </c>
      <c r="E37" s="10" t="s">
        <v>22</v>
      </c>
      <c r="F37" s="9">
        <v>3</v>
      </c>
      <c r="G37" s="9">
        <v>106.97</v>
      </c>
      <c r="H37" s="11">
        <f t="shared" si="3"/>
        <v>18.929999999999993</v>
      </c>
      <c r="I37" s="9">
        <v>88.04</v>
      </c>
      <c r="J37" s="28">
        <f t="shared" si="4"/>
        <v>8488.319674259657</v>
      </c>
      <c r="K37" s="28">
        <f t="shared" si="5"/>
        <v>10313.443384320257</v>
      </c>
      <c r="L37" s="28">
        <v>907995.5555555555</v>
      </c>
      <c r="M37" s="27"/>
      <c r="N37" s="29" t="s">
        <v>21</v>
      </c>
      <c r="O37" s="30"/>
      <c r="Q37" s="31"/>
    </row>
    <row r="38" spans="1:15" s="1" customFormat="1" ht="18" customHeight="1">
      <c r="A38" s="8">
        <v>33</v>
      </c>
      <c r="B38" s="9" t="s">
        <v>19</v>
      </c>
      <c r="C38" s="14">
        <v>2102</v>
      </c>
      <c r="D38" s="9">
        <v>21</v>
      </c>
      <c r="E38" s="10" t="s">
        <v>20</v>
      </c>
      <c r="F38" s="9">
        <v>3</v>
      </c>
      <c r="G38" s="9">
        <v>143.56</v>
      </c>
      <c r="H38" s="11">
        <f t="shared" si="3"/>
        <v>25.409999999999997</v>
      </c>
      <c r="I38" s="9">
        <v>118.15</v>
      </c>
      <c r="J38" s="28">
        <f t="shared" si="4"/>
        <v>10813.312415956976</v>
      </c>
      <c r="K38" s="28">
        <f t="shared" si="5"/>
        <v>13138.883880108197</v>
      </c>
      <c r="L38" s="28">
        <v>1552359.1304347834</v>
      </c>
      <c r="M38" s="27"/>
      <c r="N38" s="29" t="s">
        <v>21</v>
      </c>
      <c r="O38" s="30"/>
    </row>
    <row r="39" spans="1:15" s="1" customFormat="1" ht="18" customHeight="1">
      <c r="A39" s="8">
        <v>34</v>
      </c>
      <c r="B39" s="9" t="s">
        <v>19</v>
      </c>
      <c r="C39" s="9">
        <v>2301</v>
      </c>
      <c r="D39" s="9">
        <v>23</v>
      </c>
      <c r="E39" s="10" t="s">
        <v>20</v>
      </c>
      <c r="F39" s="9">
        <v>3</v>
      </c>
      <c r="G39" s="9">
        <v>143.26</v>
      </c>
      <c r="H39" s="11">
        <f t="shared" si="3"/>
        <v>25.359999999999985</v>
      </c>
      <c r="I39" s="9">
        <v>117.9</v>
      </c>
      <c r="J39" s="28">
        <f t="shared" si="4"/>
        <v>9659.430406254378</v>
      </c>
      <c r="K39" s="28">
        <f t="shared" si="5"/>
        <v>11737.15012722648</v>
      </c>
      <c r="L39" s="28">
        <v>1383810.000000002</v>
      </c>
      <c r="M39" s="27"/>
      <c r="N39" s="29" t="s">
        <v>21</v>
      </c>
      <c r="O39" s="30"/>
    </row>
    <row r="40" spans="1:15" s="1" customFormat="1" ht="18" customHeight="1">
      <c r="A40" s="8">
        <v>35</v>
      </c>
      <c r="B40" s="9" t="s">
        <v>19</v>
      </c>
      <c r="C40" s="9">
        <v>2302</v>
      </c>
      <c r="D40" s="9">
        <v>23</v>
      </c>
      <c r="E40" s="10" t="s">
        <v>20</v>
      </c>
      <c r="F40" s="9">
        <v>3</v>
      </c>
      <c r="G40" s="9">
        <v>143.56</v>
      </c>
      <c r="H40" s="11">
        <f t="shared" si="3"/>
        <v>25.409999999999997</v>
      </c>
      <c r="I40" s="9">
        <v>118.15</v>
      </c>
      <c r="J40" s="28">
        <f t="shared" si="4"/>
        <v>10334.344373508427</v>
      </c>
      <c r="K40" s="28">
        <f t="shared" si="5"/>
        <v>12556.90629082412</v>
      </c>
      <c r="L40" s="28">
        <v>1483598.4782608699</v>
      </c>
      <c r="M40" s="27"/>
      <c r="N40" s="29" t="s">
        <v>21</v>
      </c>
      <c r="O40" s="30"/>
    </row>
    <row r="41" spans="1:15" s="1" customFormat="1" ht="18" customHeight="1">
      <c r="A41" s="8">
        <v>36</v>
      </c>
      <c r="B41" s="9" t="s">
        <v>19</v>
      </c>
      <c r="C41" s="9">
        <v>2402</v>
      </c>
      <c r="D41" s="9">
        <v>24</v>
      </c>
      <c r="E41" s="10" t="s">
        <v>20</v>
      </c>
      <c r="F41" s="9">
        <v>3</v>
      </c>
      <c r="G41" s="9">
        <v>143.56</v>
      </c>
      <c r="H41" s="11">
        <f t="shared" si="3"/>
        <v>25.409999999999997</v>
      </c>
      <c r="I41" s="9">
        <v>118.15</v>
      </c>
      <c r="J41" s="28">
        <f t="shared" si="4"/>
        <v>9953.875973687698</v>
      </c>
      <c r="K41" s="28">
        <f t="shared" si="5"/>
        <v>12094.612228375845</v>
      </c>
      <c r="L41" s="28">
        <v>1428978.434782606</v>
      </c>
      <c r="M41" s="27"/>
      <c r="N41" s="29" t="s">
        <v>21</v>
      </c>
      <c r="O41" s="30"/>
    </row>
    <row r="42" spans="1:15" s="1" customFormat="1" ht="18" customHeight="1">
      <c r="A42" s="8">
        <v>37</v>
      </c>
      <c r="B42" s="9" t="s">
        <v>19</v>
      </c>
      <c r="C42" s="9">
        <v>2502</v>
      </c>
      <c r="D42" s="9">
        <v>25</v>
      </c>
      <c r="E42" s="10" t="s">
        <v>20</v>
      </c>
      <c r="F42" s="9">
        <v>3</v>
      </c>
      <c r="G42" s="9">
        <v>143.56</v>
      </c>
      <c r="H42" s="11">
        <f t="shared" si="3"/>
        <v>25.409999999999997</v>
      </c>
      <c r="I42" s="9">
        <v>118.15</v>
      </c>
      <c r="J42" s="28">
        <f t="shared" si="4"/>
        <v>10365.193162683076</v>
      </c>
      <c r="K42" s="28">
        <f t="shared" si="5"/>
        <v>12594.389593184786</v>
      </c>
      <c r="L42" s="28">
        <v>1488027.1304347825</v>
      </c>
      <c r="M42" s="27"/>
      <c r="N42" s="29" t="s">
        <v>21</v>
      </c>
      <c r="O42" s="30"/>
    </row>
    <row r="43" spans="1:15" s="1" customFormat="1" ht="18" customHeight="1">
      <c r="A43" s="8">
        <v>38</v>
      </c>
      <c r="B43" s="9" t="s">
        <v>19</v>
      </c>
      <c r="C43" s="9">
        <v>2601</v>
      </c>
      <c r="D43" s="9">
        <v>26</v>
      </c>
      <c r="E43" s="10" t="s">
        <v>20</v>
      </c>
      <c r="F43" s="9">
        <v>3</v>
      </c>
      <c r="G43" s="9">
        <v>143.26</v>
      </c>
      <c r="H43" s="11">
        <f t="shared" si="3"/>
        <v>25.359999999999985</v>
      </c>
      <c r="I43" s="27">
        <v>117.9</v>
      </c>
      <c r="J43" s="28">
        <f t="shared" si="4"/>
        <v>9138.922239285213</v>
      </c>
      <c r="K43" s="28">
        <f t="shared" si="5"/>
        <v>11104.681933842236</v>
      </c>
      <c r="L43" s="28">
        <v>1309241.9999999995</v>
      </c>
      <c r="M43" s="27"/>
      <c r="N43" s="29" t="s">
        <v>21</v>
      </c>
      <c r="O43" s="30"/>
    </row>
    <row r="44" spans="1:15" s="1" customFormat="1" ht="18" customHeight="1">
      <c r="A44" s="8">
        <v>39</v>
      </c>
      <c r="B44" s="9" t="s">
        <v>19</v>
      </c>
      <c r="C44" s="9">
        <v>2602</v>
      </c>
      <c r="D44" s="9">
        <v>26</v>
      </c>
      <c r="E44" s="10" t="s">
        <v>20</v>
      </c>
      <c r="F44" s="9">
        <v>3</v>
      </c>
      <c r="G44" s="9">
        <v>143.56</v>
      </c>
      <c r="H44" s="11">
        <f t="shared" si="3"/>
        <v>25.409999999999997</v>
      </c>
      <c r="I44" s="9">
        <v>118.15</v>
      </c>
      <c r="J44" s="28">
        <f t="shared" si="4"/>
        <v>9799.632027814449</v>
      </c>
      <c r="K44" s="28">
        <f t="shared" si="5"/>
        <v>11907.19571657251</v>
      </c>
      <c r="L44" s="28">
        <v>1406835.1739130423</v>
      </c>
      <c r="M44" s="27"/>
      <c r="N44" s="29" t="s">
        <v>21</v>
      </c>
      <c r="O44" s="30"/>
    </row>
    <row r="45" spans="1:15" s="1" customFormat="1" ht="18" customHeight="1">
      <c r="A45" s="8">
        <v>40</v>
      </c>
      <c r="B45" s="9" t="s">
        <v>19</v>
      </c>
      <c r="C45" s="9">
        <v>2603</v>
      </c>
      <c r="D45" s="9">
        <v>26</v>
      </c>
      <c r="E45" s="10" t="s">
        <v>20</v>
      </c>
      <c r="F45" s="9">
        <v>3</v>
      </c>
      <c r="G45" s="9">
        <v>116.94</v>
      </c>
      <c r="H45" s="11">
        <f t="shared" si="3"/>
        <v>20.700000000000003</v>
      </c>
      <c r="I45" s="9">
        <v>96.24</v>
      </c>
      <c r="J45" s="28">
        <f t="shared" si="4"/>
        <v>8402.21481101418</v>
      </c>
      <c r="K45" s="28">
        <f t="shared" si="5"/>
        <v>10209.424355777208</v>
      </c>
      <c r="L45" s="28">
        <v>982554.9999999984</v>
      </c>
      <c r="M45" s="27"/>
      <c r="N45" s="29" t="s">
        <v>21</v>
      </c>
      <c r="O45" s="30"/>
    </row>
    <row r="46" spans="1:15" s="1" customFormat="1" ht="18" customHeight="1">
      <c r="A46" s="8">
        <v>41</v>
      </c>
      <c r="B46" s="9" t="s">
        <v>19</v>
      </c>
      <c r="C46" s="9">
        <v>2605</v>
      </c>
      <c r="D46" s="9">
        <v>26</v>
      </c>
      <c r="E46" s="10" t="s">
        <v>22</v>
      </c>
      <c r="F46" s="9">
        <v>3</v>
      </c>
      <c r="G46" s="9">
        <v>106.97</v>
      </c>
      <c r="H46" s="11">
        <f>'[1]附件3'!G21-'[1]附件3'!I21</f>
        <v>18.929999999999993</v>
      </c>
      <c r="I46" s="9">
        <v>88.04</v>
      </c>
      <c r="J46" s="28">
        <f t="shared" si="4"/>
        <v>7291.764045994204</v>
      </c>
      <c r="K46" s="28">
        <f t="shared" si="5"/>
        <v>8859.60926851431</v>
      </c>
      <c r="L46" s="32">
        <v>780000</v>
      </c>
      <c r="M46" s="27"/>
      <c r="N46" s="29" t="s">
        <v>21</v>
      </c>
      <c r="O46" s="30"/>
    </row>
    <row r="47" spans="1:15" s="1" customFormat="1" ht="24.75" customHeight="1">
      <c r="A47" s="15" t="s">
        <v>23</v>
      </c>
      <c r="B47" s="16"/>
      <c r="C47" s="16"/>
      <c r="D47" s="16"/>
      <c r="E47" s="16"/>
      <c r="F47" s="17"/>
      <c r="G47" s="9">
        <f>H47+I47</f>
        <v>5520.049999999999</v>
      </c>
      <c r="H47" s="11">
        <f>SUM(H6:H46)</f>
        <v>977.0599999999994</v>
      </c>
      <c r="I47" s="9">
        <f>SUM(I6:I46)</f>
        <v>4542.99</v>
      </c>
      <c r="J47" s="28">
        <f t="shared" si="4"/>
        <v>9158.741659887472</v>
      </c>
      <c r="K47" s="28">
        <f t="shared" si="5"/>
        <v>11128.510496316707</v>
      </c>
      <c r="L47" s="28">
        <f>SUM(L6:L46)</f>
        <v>50556711.89966183</v>
      </c>
      <c r="M47" s="34"/>
      <c r="N47" s="35"/>
      <c r="O47" s="35"/>
    </row>
    <row r="48" spans="1:15" s="1" customFormat="1" ht="31.5" customHeight="1">
      <c r="A48" s="18" t="s">
        <v>24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6"/>
    </row>
    <row r="49" spans="1:15" s="1" customFormat="1" ht="72.75" customHeight="1">
      <c r="A49" s="20" t="s">
        <v>25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1" customFormat="1" ht="24.75" customHeight="1">
      <c r="A50" s="22" t="s">
        <v>26</v>
      </c>
      <c r="B50" s="22"/>
      <c r="C50" s="22"/>
      <c r="D50" s="22"/>
      <c r="E50" s="22"/>
      <c r="F50" s="22"/>
      <c r="G50" s="22"/>
      <c r="H50" s="22"/>
      <c r="I50" s="22"/>
      <c r="J50" s="22"/>
      <c r="K50" s="22" t="s">
        <v>27</v>
      </c>
      <c r="L50" s="22"/>
      <c r="M50" s="22"/>
      <c r="N50" s="22"/>
      <c r="O50" s="22"/>
    </row>
    <row r="51" spans="1:15" s="1" customFormat="1" ht="24.75" customHeight="1">
      <c r="A51" s="22" t="s">
        <v>28</v>
      </c>
      <c r="B51" s="22"/>
      <c r="C51" s="22"/>
      <c r="D51" s="22"/>
      <c r="E51" s="22"/>
      <c r="F51" s="22"/>
      <c r="G51" s="22"/>
      <c r="H51" s="22"/>
      <c r="I51" s="22"/>
      <c r="J51" s="22"/>
      <c r="K51" s="22" t="s">
        <v>29</v>
      </c>
      <c r="L51" s="22"/>
      <c r="M51" s="22"/>
      <c r="N51" s="22"/>
      <c r="O51" s="22"/>
    </row>
    <row r="52" spans="1:5" s="1" customFormat="1" ht="24.75" customHeight="1">
      <c r="A52" s="23" t="s">
        <v>30</v>
      </c>
      <c r="B52" s="23"/>
      <c r="C52" s="23"/>
      <c r="D52" s="23"/>
      <c r="E52" s="23"/>
    </row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30.75" customHeight="1"/>
    <row r="62" ht="42" customHeight="1"/>
    <row r="63" ht="51.75" customHeight="1"/>
    <row r="64" ht="27" customHeight="1"/>
    <row r="65" ht="25.5" customHeight="1"/>
  </sheetData>
  <sheetProtection/>
  <autoFilter ref="A5:O52"/>
  <mergeCells count="25">
    <mergeCell ref="A1:B1"/>
    <mergeCell ref="A2:O2"/>
    <mergeCell ref="A47:F47"/>
    <mergeCell ref="A48:O48"/>
    <mergeCell ref="A49:O49"/>
    <mergeCell ref="A50:E50"/>
    <mergeCell ref="K50:L50"/>
    <mergeCell ref="A51:E51"/>
    <mergeCell ref="K51:L51"/>
    <mergeCell ref="A52:E5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汤~娴</cp:lastModifiedBy>
  <cp:lastPrinted>2016-10-10T07:02:16Z</cp:lastPrinted>
  <dcterms:created xsi:type="dcterms:W3CDTF">2011-04-26T02:07:47Z</dcterms:created>
  <dcterms:modified xsi:type="dcterms:W3CDTF">2023-12-21T03:49:02Z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A951FAE64013423080DA12069320A635</vt:lpwstr>
  </property>
  <property fmtid="{D5CDD505-2E9C-101B-9397-08002B2CF9AE}" pid="5" name="KSOReadingLayo">
    <vt:bool>true</vt:bool>
  </property>
</Properties>
</file>