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00" activeTab="0"/>
  </bookViews>
  <sheets>
    <sheet name="附件2 " sheetId="1" r:id="rId1"/>
  </sheets>
  <definedNames>
    <definedName name="_xlnm.Print_Area" localSheetId="0">'附件2 '!$A$1:$O$71</definedName>
    <definedName name="_xlnm.Print_Titles" localSheetId="0">'附件2 '!$1:$5</definedName>
  </definedNames>
  <calcPr fullCalcOnLoad="1"/>
</workbook>
</file>

<file path=xl/sharedStrings.xml><?xml version="1.0" encoding="utf-8"?>
<sst xmlns="http://schemas.openxmlformats.org/spreadsheetml/2006/main" count="450" uniqueCount="205">
  <si>
    <t>附件2</t>
  </si>
  <si>
    <t>清远市新建商品住房销售价格备案表</t>
  </si>
  <si>
    <t>房地产开发企业名称或中介服务机构名称：清远市碧远房地产开发有限公司</t>
  </si>
  <si>
    <t>项目(楼盘)名称：</t>
  </si>
  <si>
    <t>碧桂园燕湖里花园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</si>
  <si>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</si>
  <si>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</si>
  <si>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</si>
  <si>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</si>
  <si>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</si>
  <si>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</si>
  <si>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</si>
  <si>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</si>
  <si>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</si>
  <si>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</si>
  <si>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</si>
  <si>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</si>
  <si>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</si>
  <si>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</si>
  <si>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</si>
  <si>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碧桂园燕湖里花园星作11号楼1座</t>
  </si>
  <si>
    <t>201</t>
  </si>
  <si>
    <t>3房2厅2卫</t>
  </si>
  <si>
    <t>-</t>
  </si>
  <si>
    <t>未售</t>
  </si>
  <si>
    <t>总售价已包含装修价格950元/㎡（建筑面积）</t>
  </si>
  <si>
    <t>碧桂园燕湖里花园星作11号楼1座201</t>
  </si>
  <si>
    <t>1座201</t>
  </si>
  <si>
    <t>碧桂园燕湖里花园星作11号楼2座</t>
  </si>
  <si>
    <t>碧桂园燕湖里花园星作11号楼2座201</t>
  </si>
  <si>
    <t>2座201</t>
  </si>
  <si>
    <t>301</t>
  </si>
  <si>
    <t>碧桂园燕湖里花园星作11号楼1座301</t>
  </si>
  <si>
    <t>1座301</t>
  </si>
  <si>
    <t>701</t>
  </si>
  <si>
    <t>碧桂园燕湖里花园星作11号楼1座701</t>
  </si>
  <si>
    <t>1座701</t>
  </si>
  <si>
    <t>801</t>
  </si>
  <si>
    <t>碧桂园燕湖里花园星作11号楼1座801</t>
  </si>
  <si>
    <t>1座801</t>
  </si>
  <si>
    <t>901</t>
  </si>
  <si>
    <t>碧桂园燕湖里花园星作11号楼1座901</t>
  </si>
  <si>
    <t>1座901</t>
  </si>
  <si>
    <t>1001</t>
  </si>
  <si>
    <t>碧桂园燕湖里花园星作11号楼1座1001</t>
  </si>
  <si>
    <t>1座1001</t>
  </si>
  <si>
    <t>1101</t>
  </si>
  <si>
    <t>碧桂园燕湖里花园星作11号楼1座1101</t>
  </si>
  <si>
    <t>1座1101</t>
  </si>
  <si>
    <t>1301</t>
  </si>
  <si>
    <t>碧桂园燕湖里花园星作11号楼1座1301</t>
  </si>
  <si>
    <t>1座1301</t>
  </si>
  <si>
    <t>1401</t>
  </si>
  <si>
    <t>碧桂园燕湖里花园星作11号楼1座1401</t>
  </si>
  <si>
    <t>1座1401</t>
  </si>
  <si>
    <t>1501</t>
  </si>
  <si>
    <t>碧桂园燕湖里花园星作11号楼1座1501</t>
  </si>
  <si>
    <t>1座1501</t>
  </si>
  <si>
    <t>1601</t>
  </si>
  <si>
    <t>碧桂园燕湖里花园星作11号楼1座1601</t>
  </si>
  <si>
    <t>1座1601</t>
  </si>
  <si>
    <t>碧桂园燕湖里花园星作11号楼2座1601</t>
  </si>
  <si>
    <t>2座1601</t>
  </si>
  <si>
    <t>1701</t>
  </si>
  <si>
    <t>碧桂园燕湖里花园星作11号楼1座1701</t>
  </si>
  <si>
    <t>1座1701</t>
  </si>
  <si>
    <t>1801</t>
  </si>
  <si>
    <t>碧桂园燕湖里花园星作11号楼1座1801</t>
  </si>
  <si>
    <t>1座1801</t>
  </si>
  <si>
    <t>1901</t>
  </si>
  <si>
    <t>碧桂园燕湖里花园星作11号楼1座1901</t>
  </si>
  <si>
    <t>1座1901</t>
  </si>
  <si>
    <t>2001</t>
  </si>
  <si>
    <t>碧桂园燕湖里花园星作11号楼1座2001</t>
  </si>
  <si>
    <t>1座2001</t>
  </si>
  <si>
    <t>2101</t>
  </si>
  <si>
    <t>碧桂园燕湖里花园星作11号楼1座2101</t>
  </si>
  <si>
    <t>1座2101</t>
  </si>
  <si>
    <t>2201</t>
  </si>
  <si>
    <t>碧桂园燕湖里花园星作11号楼1座2201</t>
  </si>
  <si>
    <t>1座2201</t>
  </si>
  <si>
    <t>2301</t>
  </si>
  <si>
    <t>碧桂园燕湖里花园星作11号楼1座2301</t>
  </si>
  <si>
    <t>1座2301</t>
  </si>
  <si>
    <t>2401</t>
  </si>
  <si>
    <t>碧桂园燕湖里花园星作11号楼1座2401</t>
  </si>
  <si>
    <t>1座2401</t>
  </si>
  <si>
    <t>2501</t>
  </si>
  <si>
    <t>碧桂园燕湖里花园星作11号楼1座2501</t>
  </si>
  <si>
    <t>1座2501</t>
  </si>
  <si>
    <t>2601</t>
  </si>
  <si>
    <t>碧桂园燕湖里花园星作11号楼1座2601</t>
  </si>
  <si>
    <t>1座2601</t>
  </si>
  <si>
    <t>2701</t>
  </si>
  <si>
    <t>碧桂园燕湖里花园星作11号楼1座2701</t>
  </si>
  <si>
    <t>1座2701</t>
  </si>
  <si>
    <t>2801</t>
  </si>
  <si>
    <t>碧桂园燕湖里花园星作11号楼1座2801</t>
  </si>
  <si>
    <t>1座2801</t>
  </si>
  <si>
    <t>202</t>
  </si>
  <si>
    <t>碧桂园燕湖里花园星作11号楼1座202</t>
  </si>
  <si>
    <t>1座202</t>
  </si>
  <si>
    <t>302</t>
  </si>
  <si>
    <t>碧桂园燕湖里花园星作11号楼1座302</t>
  </si>
  <si>
    <t>1座302</t>
  </si>
  <si>
    <t>402</t>
  </si>
  <si>
    <t>碧桂园燕湖里花园星作11号楼1座402</t>
  </si>
  <si>
    <t>1座402</t>
  </si>
  <si>
    <t>602</t>
  </si>
  <si>
    <t>碧桂园燕湖里花园星作11号楼1座602</t>
  </si>
  <si>
    <t>1座602</t>
  </si>
  <si>
    <t>702</t>
  </si>
  <si>
    <t>碧桂园燕湖里花园星作11号楼1座702</t>
  </si>
  <si>
    <t>1座702</t>
  </si>
  <si>
    <t>802</t>
  </si>
  <si>
    <t>碧桂园燕湖里花园星作11号楼1座802</t>
  </si>
  <si>
    <t>1座802</t>
  </si>
  <si>
    <t>1102</t>
  </si>
  <si>
    <t>碧桂园燕湖里花园星作11号楼1座1102</t>
  </si>
  <si>
    <t>1座1102</t>
  </si>
  <si>
    <t>1202</t>
  </si>
  <si>
    <t>碧桂园燕湖里花园星作11号楼1座1202</t>
  </si>
  <si>
    <t>1座1202</t>
  </si>
  <si>
    <t>1302</t>
  </si>
  <si>
    <t>碧桂园燕湖里花园星作11号楼1座1302</t>
  </si>
  <si>
    <t>1座1302</t>
  </si>
  <si>
    <t>1602</t>
  </si>
  <si>
    <t>碧桂园燕湖里花园星作11号楼1座1602</t>
  </si>
  <si>
    <t>1座1602</t>
  </si>
  <si>
    <t>1702</t>
  </si>
  <si>
    <t>碧桂园燕湖里花园星作11号楼1座1702</t>
  </si>
  <si>
    <t>1座1702</t>
  </si>
  <si>
    <t>1802</t>
  </si>
  <si>
    <t>碧桂园燕湖里花园星作11号楼1座1802</t>
  </si>
  <si>
    <t>1座1802</t>
  </si>
  <si>
    <t>2102</t>
  </si>
  <si>
    <t>碧桂园燕湖里花园星作11号楼1座2102</t>
  </si>
  <si>
    <t>1座2102</t>
  </si>
  <si>
    <t>2202</t>
  </si>
  <si>
    <t>碧桂园燕湖里花园星作11号楼1座2202</t>
  </si>
  <si>
    <t>1座2202</t>
  </si>
  <si>
    <t>2402</t>
  </si>
  <si>
    <t>碧桂园燕湖里花园星作11号楼1座2402</t>
  </si>
  <si>
    <t>1座2402</t>
  </si>
  <si>
    <t>碧桂园燕湖里花园星作11号楼2座2402</t>
  </si>
  <si>
    <t>2座2402</t>
  </si>
  <si>
    <t>2502</t>
  </si>
  <si>
    <t>碧桂园燕湖里花园星作11号楼1座2502</t>
  </si>
  <si>
    <t>1座2502</t>
  </si>
  <si>
    <t>2602</t>
  </si>
  <si>
    <t>碧桂园燕湖里花园星作11号楼1座2602</t>
  </si>
  <si>
    <t>1座2602</t>
  </si>
  <si>
    <t>2702</t>
  </si>
  <si>
    <t>碧桂园燕湖里花园星作11号楼1座2702</t>
  </si>
  <si>
    <t>1座2702</t>
  </si>
  <si>
    <t>碧桂园燕湖里花园星作11号楼2座2702</t>
  </si>
  <si>
    <t>2座2702</t>
  </si>
  <si>
    <t>2802</t>
  </si>
  <si>
    <t>碧桂园燕湖里花园星作11号楼1座2802</t>
  </si>
  <si>
    <t>1座2802</t>
  </si>
  <si>
    <t>碧桂园燕湖里花园星作11号楼2座2802</t>
  </si>
  <si>
    <t>2座2802</t>
  </si>
  <si>
    <t>203</t>
  </si>
  <si>
    <t>碧桂园燕湖里花园星作11号楼1座203</t>
  </si>
  <si>
    <t>1座203</t>
  </si>
  <si>
    <t>303</t>
  </si>
  <si>
    <t>碧桂园燕湖里花园星作11号楼1座303</t>
  </si>
  <si>
    <t>1座303</t>
  </si>
  <si>
    <t>403</t>
  </si>
  <si>
    <t>碧桂园燕湖里花园星作11号楼1座403</t>
  </si>
  <si>
    <t>1座403</t>
  </si>
  <si>
    <t>1803</t>
  </si>
  <si>
    <t>碧桂园燕湖里花园星作11号楼1座1803</t>
  </si>
  <si>
    <t>1座1803</t>
  </si>
  <si>
    <t>2703</t>
  </si>
  <si>
    <t>碧桂园燕湖里花园星作11号楼1座2703</t>
  </si>
  <si>
    <t>1座2703</t>
  </si>
  <si>
    <t>2803</t>
  </si>
  <si>
    <t>碧桂园燕湖里花园星作11号楼1座2803</t>
  </si>
  <si>
    <t>1座2803</t>
  </si>
  <si>
    <t>碧桂园燕湖里花园星作11号楼2座2803</t>
  </si>
  <si>
    <t>2座2803</t>
  </si>
  <si>
    <t>204</t>
  </si>
  <si>
    <t>碧桂园燕湖里花园星作11号楼1座204</t>
  </si>
  <si>
    <t>1座204</t>
  </si>
  <si>
    <t>碧桂园燕湖里花园星作11号楼2座204</t>
  </si>
  <si>
    <t>2座204</t>
  </si>
  <si>
    <t>404</t>
  </si>
  <si>
    <t>碧桂园燕湖里花园星作11号楼1座404</t>
  </si>
  <si>
    <t>1座404</t>
  </si>
  <si>
    <t>2704</t>
  </si>
  <si>
    <t>碧桂园燕湖里花园星作11号楼1座2704</t>
  </si>
  <si>
    <t>1座2704</t>
  </si>
  <si>
    <t>2804</t>
  </si>
  <si>
    <t>碧桂园燕湖里花园星作11号楼1座2804</t>
  </si>
  <si>
    <t>1座2804</t>
  </si>
  <si>
    <t>碧桂园燕湖里花园星作11号楼2座2804</t>
  </si>
  <si>
    <t>2座2804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</si>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</sst>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6" fontId="6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7" xfId="6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tabSelected="1" zoomScale="60" zoomScaleNormal="60" workbookViewId="0" topLeftCell="A1">
      <pane xSplit="7" ySplit="5" topLeftCell="H9" activePane="bottomRight" state="frozen"/>
      <selection pane="bottomRight" activeCell="W13" sqref="W13"/>
    </sheetView>
  </sheetViews>
  <sheetFormatPr defaultColWidth="9.00390625" defaultRowHeight="14.25"/>
  <cols>
    <col min="1" max="1" width="3.875" style="0" customWidth="1"/>
    <col min="2" max="2" width="29.25390625" style="0" customWidth="1"/>
    <col min="3" max="3" width="7.875" style="0" customWidth="1"/>
    <col min="4" max="4" width="6.375" style="0" customWidth="1"/>
    <col min="5" max="5" width="11.75390625" style="0" customWidth="1"/>
    <col min="6" max="6" width="6.125" style="0" customWidth="1"/>
    <col min="7" max="7" width="9.625" style="0" customWidth="1"/>
    <col min="8" max="8" width="11.125" style="0" customWidth="1"/>
    <col min="9" max="9" width="10.50390625" style="0" customWidth="1"/>
    <col min="10" max="10" width="13.125" style="0" customWidth="1"/>
    <col min="11" max="11" width="11.125" style="0" customWidth="1"/>
    <col min="12" max="12" width="11.50390625" style="4" customWidth="1"/>
    <col min="13" max="13" width="10.25390625" style="0" customWidth="1"/>
    <col min="14" max="14" width="6.875" style="0" customWidth="1"/>
    <col min="15" max="15" width="14.25390625" style="0" customWidth="1"/>
    <col min="16" max="16" width="41.75390625" style="0" hidden="1" customWidth="1"/>
    <col min="17" max="17" width="18.125" style="0" hidden="1" customWidth="1"/>
  </cols>
  <sheetData>
    <row r="1" spans="1:2" ht="18" customHeight="1">
      <c r="A1" s="5" t="s">
        <v>0</v>
      </c>
      <c r="B1" s="5"/>
    </row>
    <row r="2" spans="1:15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1"/>
      <c r="M2" s="6"/>
      <c r="N2" s="6"/>
      <c r="O2" s="6"/>
    </row>
    <row r="3" spans="1:15" ht="18.75" customHeight="1">
      <c r="A3" s="7" t="s">
        <v>2</v>
      </c>
      <c r="B3" s="7"/>
      <c r="C3" s="7"/>
      <c r="D3" s="7"/>
      <c r="E3" s="7"/>
      <c r="F3" s="7"/>
      <c r="G3" s="7"/>
      <c r="H3" s="7"/>
      <c r="I3" s="22" t="s">
        <v>3</v>
      </c>
      <c r="K3" t="s">
        <v>4</v>
      </c>
      <c r="M3" s="7"/>
      <c r="N3" s="23"/>
      <c r="O3" s="23"/>
    </row>
    <row r="4" spans="1:15" ht="28.5" customHeight="1">
      <c r="A4" s="8" t="s">
        <v>5</v>
      </c>
      <c r="B4" s="9" t="s">
        <v>6</v>
      </c>
      <c r="C4" s="10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24" t="s">
        <v>13</v>
      </c>
      <c r="J4" s="9" t="s">
        <v>14</v>
      </c>
      <c r="K4" s="9" t="s">
        <v>15</v>
      </c>
      <c r="L4" s="25" t="s">
        <v>16</v>
      </c>
      <c r="M4" s="24" t="s">
        <v>17</v>
      </c>
      <c r="N4" s="9" t="s">
        <v>18</v>
      </c>
      <c r="O4" s="8" t="s">
        <v>19</v>
      </c>
    </row>
    <row r="5" spans="1:15" ht="15">
      <c r="A5" s="8"/>
      <c r="B5" s="9"/>
      <c r="C5" s="9"/>
      <c r="D5" s="9"/>
      <c r="E5" s="9"/>
      <c r="F5" s="9"/>
      <c r="G5" s="9"/>
      <c r="H5" s="9"/>
      <c r="I5" s="26"/>
      <c r="J5" s="9"/>
      <c r="K5" s="9"/>
      <c r="L5" s="27"/>
      <c r="M5" s="26"/>
      <c r="N5" s="9"/>
      <c r="O5" s="8"/>
    </row>
    <row r="6" spans="1:17" s="1" customFormat="1" ht="24.75" customHeight="1">
      <c r="A6" s="11">
        <f>ROW()-5</f>
        <v>1</v>
      </c>
      <c r="B6" s="12" t="s">
        <v>20</v>
      </c>
      <c r="C6" s="13" t="s">
        <v>21</v>
      </c>
      <c r="D6" s="14">
        <v>2</v>
      </c>
      <c r="E6" s="11" t="s">
        <v>22</v>
      </c>
      <c r="F6" s="11">
        <v>2.9</v>
      </c>
      <c r="G6" s="15">
        <v>115.46</v>
      </c>
      <c r="H6" s="16">
        <f aca="true" t="shared" si="0" ref="H6:H66">G6-I6</f>
        <v>21.529999999999987</v>
      </c>
      <c r="I6" s="28">
        <v>93.93</v>
      </c>
      <c r="J6" s="29">
        <f aca="true" t="shared" si="1" ref="J6:J67">L6/G6</f>
        <v>8327.550666897627</v>
      </c>
      <c r="K6" s="29">
        <f aca="true" t="shared" si="2" ref="K6:K66">ROUND(L6/I6,0)</f>
        <v>10236</v>
      </c>
      <c r="L6" s="29">
        <v>961499</v>
      </c>
      <c r="M6" s="15" t="s">
        <v>23</v>
      </c>
      <c r="N6" s="30" t="s">
        <v>24</v>
      </c>
      <c r="O6" s="31" t="s">
        <v>25</v>
      </c>
      <c r="P6" s="1" t="s">
        <v>26</v>
      </c>
      <c r="Q6" s="1" t="s">
        <v>27</v>
      </c>
    </row>
    <row r="7" spans="1:17" s="1" customFormat="1" ht="24.75" customHeight="1">
      <c r="A7" s="11">
        <f>ROW()-5</f>
        <v>2</v>
      </c>
      <c r="B7" s="12" t="s">
        <v>28</v>
      </c>
      <c r="C7" s="13" t="s">
        <v>21</v>
      </c>
      <c r="D7" s="14">
        <v>2</v>
      </c>
      <c r="E7" s="11" t="s">
        <v>22</v>
      </c>
      <c r="F7" s="11">
        <v>2.9</v>
      </c>
      <c r="G7" s="15">
        <v>115.47</v>
      </c>
      <c r="H7" s="16">
        <f t="shared" si="0"/>
        <v>21.53</v>
      </c>
      <c r="I7" s="28">
        <v>93.94</v>
      </c>
      <c r="J7" s="29">
        <f t="shared" si="1"/>
        <v>6478.591842036893</v>
      </c>
      <c r="K7" s="29">
        <f t="shared" si="2"/>
        <v>7963</v>
      </c>
      <c r="L7" s="29">
        <v>748083</v>
      </c>
      <c r="M7" s="15" t="s">
        <v>23</v>
      </c>
      <c r="N7" s="30" t="s">
        <v>24</v>
      </c>
      <c r="O7" s="32"/>
      <c r="P7" s="1" t="s">
        <v>29</v>
      </c>
      <c r="Q7" s="1" t="s">
        <v>30</v>
      </c>
    </row>
    <row r="8" spans="1:17" s="1" customFormat="1" ht="24.75" customHeight="1">
      <c r="A8" s="11">
        <f aca="true" t="shared" si="3" ref="A8:A17">ROW()-5</f>
        <v>3</v>
      </c>
      <c r="B8" s="12" t="s">
        <v>20</v>
      </c>
      <c r="C8" s="13" t="s">
        <v>31</v>
      </c>
      <c r="D8" s="14">
        <v>3</v>
      </c>
      <c r="E8" s="11" t="s">
        <v>22</v>
      </c>
      <c r="F8" s="11">
        <v>2.9</v>
      </c>
      <c r="G8" s="15">
        <v>115.46</v>
      </c>
      <c r="H8" s="16">
        <f t="shared" si="0"/>
        <v>21.529999999999987</v>
      </c>
      <c r="I8" s="28">
        <v>93.93</v>
      </c>
      <c r="J8" s="29">
        <f t="shared" si="1"/>
        <v>8142.629482071714</v>
      </c>
      <c r="K8" s="29">
        <f t="shared" si="2"/>
        <v>10009</v>
      </c>
      <c r="L8" s="33">
        <v>940148</v>
      </c>
      <c r="M8" s="15" t="s">
        <v>23</v>
      </c>
      <c r="N8" s="30" t="s">
        <v>24</v>
      </c>
      <c r="O8" s="32"/>
      <c r="P8" s="1" t="s">
        <v>32</v>
      </c>
      <c r="Q8" s="1" t="s">
        <v>33</v>
      </c>
    </row>
    <row r="9" spans="1:17" s="1" customFormat="1" ht="24.75" customHeight="1">
      <c r="A9" s="11">
        <f t="shared" si="3"/>
        <v>4</v>
      </c>
      <c r="B9" s="12" t="s">
        <v>20</v>
      </c>
      <c r="C9" s="13" t="s">
        <v>34</v>
      </c>
      <c r="D9" s="14">
        <v>7</v>
      </c>
      <c r="E9" s="11" t="s">
        <v>22</v>
      </c>
      <c r="F9" s="11">
        <v>2.9</v>
      </c>
      <c r="G9" s="15">
        <v>115.46</v>
      </c>
      <c r="H9" s="16">
        <f t="shared" si="0"/>
        <v>21.529999999999987</v>
      </c>
      <c r="I9" s="28">
        <v>93.93</v>
      </c>
      <c r="J9" s="29">
        <f t="shared" si="1"/>
        <v>7975.472024943704</v>
      </c>
      <c r="K9" s="29">
        <f t="shared" si="2"/>
        <v>9804</v>
      </c>
      <c r="L9" s="14">
        <v>920848</v>
      </c>
      <c r="M9" s="15" t="s">
        <v>23</v>
      </c>
      <c r="N9" s="30" t="s">
        <v>24</v>
      </c>
      <c r="O9" s="32"/>
      <c r="P9" s="1" t="s">
        <v>35</v>
      </c>
      <c r="Q9" s="1" t="s">
        <v>36</v>
      </c>
    </row>
    <row r="10" spans="1:17" s="1" customFormat="1" ht="24.75" customHeight="1">
      <c r="A10" s="11">
        <f t="shared" si="3"/>
        <v>5</v>
      </c>
      <c r="B10" s="12" t="s">
        <v>20</v>
      </c>
      <c r="C10" s="13" t="s">
        <v>37</v>
      </c>
      <c r="D10" s="14">
        <v>8</v>
      </c>
      <c r="E10" s="11" t="s">
        <v>22</v>
      </c>
      <c r="F10" s="11">
        <v>2.9</v>
      </c>
      <c r="G10" s="15">
        <v>115.46</v>
      </c>
      <c r="H10" s="16">
        <f t="shared" si="0"/>
        <v>21.529999999999987</v>
      </c>
      <c r="I10" s="28">
        <v>93.93</v>
      </c>
      <c r="J10" s="29">
        <f t="shared" si="1"/>
        <v>7716.507881517409</v>
      </c>
      <c r="K10" s="29">
        <f t="shared" si="2"/>
        <v>9485</v>
      </c>
      <c r="L10" s="14">
        <v>890948</v>
      </c>
      <c r="M10" s="15" t="s">
        <v>23</v>
      </c>
      <c r="N10" s="30" t="s">
        <v>24</v>
      </c>
      <c r="O10" s="32"/>
      <c r="P10" s="1" t="s">
        <v>38</v>
      </c>
      <c r="Q10" s="1" t="s">
        <v>39</v>
      </c>
    </row>
    <row r="11" spans="1:17" s="1" customFormat="1" ht="24.75" customHeight="1">
      <c r="A11" s="11">
        <f t="shared" si="3"/>
        <v>6</v>
      </c>
      <c r="B11" s="12" t="s">
        <v>20</v>
      </c>
      <c r="C11" s="13" t="s">
        <v>40</v>
      </c>
      <c r="D11" s="14">
        <v>9</v>
      </c>
      <c r="E11" s="11" t="s">
        <v>22</v>
      </c>
      <c r="F11" s="11">
        <v>2.9</v>
      </c>
      <c r="G11" s="15">
        <v>115.46</v>
      </c>
      <c r="H11" s="16">
        <f t="shared" si="0"/>
        <v>21.529999999999987</v>
      </c>
      <c r="I11" s="28">
        <v>93.93</v>
      </c>
      <c r="J11" s="29">
        <f t="shared" si="1"/>
        <v>7717.373982331544</v>
      </c>
      <c r="K11" s="29">
        <f t="shared" si="2"/>
        <v>9486</v>
      </c>
      <c r="L11" s="14">
        <v>891048</v>
      </c>
      <c r="M11" s="15" t="s">
        <v>23</v>
      </c>
      <c r="N11" s="30" t="s">
        <v>24</v>
      </c>
      <c r="O11" s="32"/>
      <c r="P11" s="1" t="s">
        <v>41</v>
      </c>
      <c r="Q11" s="1" t="s">
        <v>42</v>
      </c>
    </row>
    <row r="12" spans="1:17" s="1" customFormat="1" ht="24.75" customHeight="1">
      <c r="A12" s="11">
        <f t="shared" si="3"/>
        <v>7</v>
      </c>
      <c r="B12" s="12" t="s">
        <v>20</v>
      </c>
      <c r="C12" s="13" t="s">
        <v>43</v>
      </c>
      <c r="D12" s="14">
        <v>10</v>
      </c>
      <c r="E12" s="11" t="s">
        <v>22</v>
      </c>
      <c r="F12" s="11">
        <v>2.9</v>
      </c>
      <c r="G12" s="15">
        <v>115.46</v>
      </c>
      <c r="H12" s="16">
        <f t="shared" si="0"/>
        <v>21.529999999999987</v>
      </c>
      <c r="I12" s="28">
        <v>93.93</v>
      </c>
      <c r="J12" s="29">
        <f t="shared" si="1"/>
        <v>7871.150181881171</v>
      </c>
      <c r="K12" s="29">
        <f t="shared" si="2"/>
        <v>9675</v>
      </c>
      <c r="L12" s="14">
        <v>908803</v>
      </c>
      <c r="M12" s="15" t="s">
        <v>23</v>
      </c>
      <c r="N12" s="30" t="s">
        <v>24</v>
      </c>
      <c r="O12" s="32"/>
      <c r="P12" s="1" t="s">
        <v>44</v>
      </c>
      <c r="Q12" s="1" t="s">
        <v>45</v>
      </c>
    </row>
    <row r="13" spans="1:17" s="1" customFormat="1" ht="24.75" customHeight="1">
      <c r="A13" s="11">
        <f t="shared" si="3"/>
        <v>8</v>
      </c>
      <c r="B13" s="12" t="s">
        <v>20</v>
      </c>
      <c r="C13" s="13" t="s">
        <v>46</v>
      </c>
      <c r="D13" s="14">
        <v>11</v>
      </c>
      <c r="E13" s="11" t="s">
        <v>22</v>
      </c>
      <c r="F13" s="11">
        <v>2.9</v>
      </c>
      <c r="G13" s="15">
        <v>115.46</v>
      </c>
      <c r="H13" s="16">
        <f t="shared" si="0"/>
        <v>21.529999999999987</v>
      </c>
      <c r="I13" s="28">
        <v>93.93</v>
      </c>
      <c r="J13" s="29">
        <f t="shared" si="1"/>
        <v>7864.2213753680935</v>
      </c>
      <c r="K13" s="29">
        <f t="shared" si="2"/>
        <v>9667</v>
      </c>
      <c r="L13" s="14">
        <v>908003</v>
      </c>
      <c r="M13" s="15" t="s">
        <v>23</v>
      </c>
      <c r="N13" s="30" t="s">
        <v>24</v>
      </c>
      <c r="O13" s="32"/>
      <c r="P13" s="1" t="s">
        <v>47</v>
      </c>
      <c r="Q13" s="1" t="s">
        <v>48</v>
      </c>
    </row>
    <row r="14" spans="1:17" s="1" customFormat="1" ht="24.75" customHeight="1">
      <c r="A14" s="11">
        <f t="shared" si="3"/>
        <v>9</v>
      </c>
      <c r="B14" s="12" t="s">
        <v>20</v>
      </c>
      <c r="C14" s="13" t="s">
        <v>49</v>
      </c>
      <c r="D14" s="14">
        <v>13</v>
      </c>
      <c r="E14" s="11" t="s">
        <v>22</v>
      </c>
      <c r="F14" s="11">
        <v>2.9</v>
      </c>
      <c r="G14" s="15">
        <v>115.46</v>
      </c>
      <c r="H14" s="16">
        <f t="shared" si="0"/>
        <v>21.529999999999987</v>
      </c>
      <c r="I14" s="28">
        <v>93.93</v>
      </c>
      <c r="J14" s="29">
        <f t="shared" si="1"/>
        <v>7865.087476182228</v>
      </c>
      <c r="K14" s="29">
        <f t="shared" si="2"/>
        <v>9668</v>
      </c>
      <c r="L14" s="14">
        <v>908103</v>
      </c>
      <c r="M14" s="15" t="s">
        <v>23</v>
      </c>
      <c r="N14" s="30" t="s">
        <v>24</v>
      </c>
      <c r="O14" s="32"/>
      <c r="P14" s="1" t="s">
        <v>50</v>
      </c>
      <c r="Q14" s="1" t="s">
        <v>51</v>
      </c>
    </row>
    <row r="15" spans="1:17" s="1" customFormat="1" ht="24.75" customHeight="1">
      <c r="A15" s="11">
        <f t="shared" si="3"/>
        <v>10</v>
      </c>
      <c r="B15" s="12" t="s">
        <v>20</v>
      </c>
      <c r="C15" s="13" t="s">
        <v>52</v>
      </c>
      <c r="D15" s="14">
        <v>14</v>
      </c>
      <c r="E15" s="11" t="s">
        <v>22</v>
      </c>
      <c r="F15" s="11">
        <v>2.9</v>
      </c>
      <c r="G15" s="15">
        <v>115.46</v>
      </c>
      <c r="H15" s="16">
        <f t="shared" si="0"/>
        <v>21.529999999999987</v>
      </c>
      <c r="I15" s="28">
        <v>93.93</v>
      </c>
      <c r="J15" s="29">
        <f t="shared" si="1"/>
        <v>7831.36151047982</v>
      </c>
      <c r="K15" s="29">
        <f t="shared" si="2"/>
        <v>9626</v>
      </c>
      <c r="L15" s="29">
        <v>904209</v>
      </c>
      <c r="M15" s="15" t="s">
        <v>23</v>
      </c>
      <c r="N15" s="30" t="s">
        <v>24</v>
      </c>
      <c r="O15" s="32"/>
      <c r="P15" s="1" t="s">
        <v>53</v>
      </c>
      <c r="Q15" s="1" t="s">
        <v>54</v>
      </c>
    </row>
    <row r="16" spans="1:17" s="1" customFormat="1" ht="24.75" customHeight="1">
      <c r="A16" s="11">
        <f t="shared" si="3"/>
        <v>11</v>
      </c>
      <c r="B16" s="12" t="s">
        <v>20</v>
      </c>
      <c r="C16" s="13" t="s">
        <v>55</v>
      </c>
      <c r="D16" s="14">
        <v>15</v>
      </c>
      <c r="E16" s="11" t="s">
        <v>22</v>
      </c>
      <c r="F16" s="11">
        <v>2.9</v>
      </c>
      <c r="G16" s="15">
        <v>115.46</v>
      </c>
      <c r="H16" s="16">
        <f t="shared" si="0"/>
        <v>21.529999999999987</v>
      </c>
      <c r="I16" s="28">
        <v>93.93</v>
      </c>
      <c r="J16" s="29">
        <f t="shared" si="1"/>
        <v>7866.8196778104975</v>
      </c>
      <c r="K16" s="29">
        <f t="shared" si="2"/>
        <v>9670</v>
      </c>
      <c r="L16" s="14">
        <v>908303</v>
      </c>
      <c r="M16" s="15" t="s">
        <v>23</v>
      </c>
      <c r="N16" s="30" t="s">
        <v>24</v>
      </c>
      <c r="O16" s="32"/>
      <c r="P16" s="1" t="s">
        <v>56</v>
      </c>
      <c r="Q16" s="1" t="s">
        <v>57</v>
      </c>
    </row>
    <row r="17" spans="1:17" s="1" customFormat="1" ht="24.75" customHeight="1">
      <c r="A17" s="11">
        <f t="shared" si="3"/>
        <v>12</v>
      </c>
      <c r="B17" s="12" t="s">
        <v>20</v>
      </c>
      <c r="C17" s="13" t="s">
        <v>58</v>
      </c>
      <c r="D17" s="14">
        <v>16</v>
      </c>
      <c r="E17" s="11" t="s">
        <v>22</v>
      </c>
      <c r="F17" s="11">
        <v>2.9</v>
      </c>
      <c r="G17" s="15">
        <v>115.46</v>
      </c>
      <c r="H17" s="16">
        <f t="shared" si="0"/>
        <v>21.529999999999987</v>
      </c>
      <c r="I17" s="28">
        <v>93.93</v>
      </c>
      <c r="J17" s="29">
        <f t="shared" si="1"/>
        <v>7865.953576996363</v>
      </c>
      <c r="K17" s="29">
        <f t="shared" si="2"/>
        <v>9669</v>
      </c>
      <c r="L17" s="14">
        <v>908203</v>
      </c>
      <c r="M17" s="15" t="s">
        <v>23</v>
      </c>
      <c r="N17" s="30" t="s">
        <v>24</v>
      </c>
      <c r="O17" s="32"/>
      <c r="P17" s="1" t="s">
        <v>59</v>
      </c>
      <c r="Q17" s="1" t="s">
        <v>60</v>
      </c>
    </row>
    <row r="18" spans="1:17" s="1" customFormat="1" ht="24.75" customHeight="1">
      <c r="A18" s="11">
        <f aca="true" t="shared" si="4" ref="A18:A27">ROW()-5</f>
        <v>13</v>
      </c>
      <c r="B18" s="12" t="s">
        <v>28</v>
      </c>
      <c r="C18" s="13" t="s">
        <v>58</v>
      </c>
      <c r="D18" s="14">
        <v>16</v>
      </c>
      <c r="E18" s="11" t="s">
        <v>22</v>
      </c>
      <c r="F18" s="11">
        <v>2.9</v>
      </c>
      <c r="G18" s="15">
        <v>115.47</v>
      </c>
      <c r="H18" s="16">
        <f t="shared" si="0"/>
        <v>21.53</v>
      </c>
      <c r="I18" s="28">
        <v>93.94</v>
      </c>
      <c r="J18" s="29">
        <f t="shared" si="1"/>
        <v>7435.307872174591</v>
      </c>
      <c r="K18" s="29">
        <f t="shared" si="2"/>
        <v>9139</v>
      </c>
      <c r="L18" s="29">
        <v>858555</v>
      </c>
      <c r="M18" s="15" t="s">
        <v>23</v>
      </c>
      <c r="N18" s="30" t="s">
        <v>24</v>
      </c>
      <c r="O18" s="32"/>
      <c r="P18" s="1" t="s">
        <v>61</v>
      </c>
      <c r="Q18" s="1" t="s">
        <v>62</v>
      </c>
    </row>
    <row r="19" spans="1:17" s="1" customFormat="1" ht="24.75" customHeight="1">
      <c r="A19" s="11">
        <f t="shared" si="4"/>
        <v>14</v>
      </c>
      <c r="B19" s="12" t="s">
        <v>20</v>
      </c>
      <c r="C19" s="13" t="s">
        <v>63</v>
      </c>
      <c r="D19" s="14">
        <v>17</v>
      </c>
      <c r="E19" s="11" t="s">
        <v>22</v>
      </c>
      <c r="F19" s="11">
        <v>2.9</v>
      </c>
      <c r="G19" s="15">
        <v>115.46</v>
      </c>
      <c r="H19" s="16">
        <f t="shared" si="0"/>
        <v>21.529999999999987</v>
      </c>
      <c r="I19" s="28">
        <v>93.93</v>
      </c>
      <c r="J19" s="29">
        <f t="shared" si="1"/>
        <v>8212.826953057336</v>
      </c>
      <c r="K19" s="29">
        <f t="shared" si="2"/>
        <v>10095</v>
      </c>
      <c r="L19" s="14">
        <v>948253</v>
      </c>
      <c r="M19" s="15" t="s">
        <v>23</v>
      </c>
      <c r="N19" s="30" t="s">
        <v>24</v>
      </c>
      <c r="O19" s="32"/>
      <c r="P19" s="1" t="s">
        <v>64</v>
      </c>
      <c r="Q19" s="1" t="s">
        <v>65</v>
      </c>
    </row>
    <row r="20" spans="1:17" s="1" customFormat="1" ht="24.75" customHeight="1">
      <c r="A20" s="11">
        <f t="shared" si="4"/>
        <v>15</v>
      </c>
      <c r="B20" s="12" t="s">
        <v>20</v>
      </c>
      <c r="C20" s="13" t="s">
        <v>66</v>
      </c>
      <c r="D20" s="14">
        <v>18</v>
      </c>
      <c r="E20" s="11" t="s">
        <v>22</v>
      </c>
      <c r="F20" s="11">
        <v>2.9</v>
      </c>
      <c r="G20" s="15">
        <v>115.46</v>
      </c>
      <c r="H20" s="16">
        <f t="shared" si="0"/>
        <v>21.529999999999987</v>
      </c>
      <c r="I20" s="28">
        <v>93.93</v>
      </c>
      <c r="J20" s="29">
        <f t="shared" si="1"/>
        <v>8727.663260003465</v>
      </c>
      <c r="K20" s="29">
        <f t="shared" si="2"/>
        <v>10728</v>
      </c>
      <c r="L20" s="29">
        <v>1007696</v>
      </c>
      <c r="M20" s="15" t="s">
        <v>23</v>
      </c>
      <c r="N20" s="30" t="s">
        <v>24</v>
      </c>
      <c r="O20" s="32"/>
      <c r="P20" s="1" t="s">
        <v>67</v>
      </c>
      <c r="Q20" s="1" t="s">
        <v>68</v>
      </c>
    </row>
    <row r="21" spans="1:17" s="1" customFormat="1" ht="24.75" customHeight="1">
      <c r="A21" s="11">
        <f t="shared" si="4"/>
        <v>16</v>
      </c>
      <c r="B21" s="12" t="s">
        <v>20</v>
      </c>
      <c r="C21" s="13" t="s">
        <v>69</v>
      </c>
      <c r="D21" s="14">
        <v>19</v>
      </c>
      <c r="E21" s="11" t="s">
        <v>22</v>
      </c>
      <c r="F21" s="11">
        <v>2.9</v>
      </c>
      <c r="G21" s="15">
        <v>115.46</v>
      </c>
      <c r="H21" s="16">
        <f t="shared" si="0"/>
        <v>21.529999999999987</v>
      </c>
      <c r="I21" s="28">
        <v>93.93</v>
      </c>
      <c r="J21" s="29">
        <f t="shared" si="1"/>
        <v>8788.706045383684</v>
      </c>
      <c r="K21" s="29">
        <f t="shared" si="2"/>
        <v>10803</v>
      </c>
      <c r="L21" s="29">
        <v>1014744</v>
      </c>
      <c r="M21" s="15" t="s">
        <v>23</v>
      </c>
      <c r="N21" s="30" t="s">
        <v>24</v>
      </c>
      <c r="O21" s="32"/>
      <c r="P21" s="1" t="s">
        <v>70</v>
      </c>
      <c r="Q21" s="1" t="s">
        <v>71</v>
      </c>
    </row>
    <row r="22" spans="1:17" s="1" customFormat="1" ht="24.75" customHeight="1">
      <c r="A22" s="11">
        <f t="shared" si="4"/>
        <v>17</v>
      </c>
      <c r="B22" s="12" t="s">
        <v>20</v>
      </c>
      <c r="C22" s="13" t="s">
        <v>72</v>
      </c>
      <c r="D22" s="14">
        <v>20</v>
      </c>
      <c r="E22" s="11" t="s">
        <v>22</v>
      </c>
      <c r="F22" s="11">
        <v>2.9</v>
      </c>
      <c r="G22" s="15">
        <v>115.46</v>
      </c>
      <c r="H22" s="16">
        <f t="shared" si="0"/>
        <v>21.529999999999987</v>
      </c>
      <c r="I22" s="28">
        <v>93.93</v>
      </c>
      <c r="J22" s="29">
        <f t="shared" si="1"/>
        <v>8763.840291009874</v>
      </c>
      <c r="K22" s="29">
        <f t="shared" si="2"/>
        <v>10773</v>
      </c>
      <c r="L22" s="29">
        <v>1011873</v>
      </c>
      <c r="M22" s="15" t="s">
        <v>23</v>
      </c>
      <c r="N22" s="30" t="s">
        <v>24</v>
      </c>
      <c r="O22" s="32"/>
      <c r="P22" s="1" t="s">
        <v>73</v>
      </c>
      <c r="Q22" s="1" t="s">
        <v>74</v>
      </c>
    </row>
    <row r="23" spans="1:17" s="1" customFormat="1" ht="24.75" customHeight="1">
      <c r="A23" s="11">
        <f t="shared" si="4"/>
        <v>18</v>
      </c>
      <c r="B23" s="12" t="s">
        <v>20</v>
      </c>
      <c r="C23" s="13" t="s">
        <v>75</v>
      </c>
      <c r="D23" s="14">
        <v>21</v>
      </c>
      <c r="E23" s="11" t="s">
        <v>22</v>
      </c>
      <c r="F23" s="11">
        <v>2.9</v>
      </c>
      <c r="G23" s="15">
        <v>115.46</v>
      </c>
      <c r="H23" s="16">
        <f t="shared" si="0"/>
        <v>21.529999999999987</v>
      </c>
      <c r="I23" s="28">
        <v>93.93</v>
      </c>
      <c r="J23" s="29">
        <f t="shared" si="1"/>
        <v>8743.556209942837</v>
      </c>
      <c r="K23" s="29">
        <f t="shared" si="2"/>
        <v>10748</v>
      </c>
      <c r="L23" s="29">
        <v>1009531</v>
      </c>
      <c r="M23" s="15" t="s">
        <v>23</v>
      </c>
      <c r="N23" s="30" t="s">
        <v>24</v>
      </c>
      <c r="O23" s="32"/>
      <c r="P23" s="1" t="s">
        <v>76</v>
      </c>
      <c r="Q23" s="1" t="s">
        <v>77</v>
      </c>
    </row>
    <row r="24" spans="1:17" s="1" customFormat="1" ht="24.75" customHeight="1">
      <c r="A24" s="11">
        <f t="shared" si="4"/>
        <v>19</v>
      </c>
      <c r="B24" s="12" t="s">
        <v>20</v>
      </c>
      <c r="C24" s="13" t="s">
        <v>78</v>
      </c>
      <c r="D24" s="14">
        <v>22</v>
      </c>
      <c r="E24" s="11" t="s">
        <v>22</v>
      </c>
      <c r="F24" s="11">
        <v>2.9</v>
      </c>
      <c r="G24" s="15">
        <v>115.46</v>
      </c>
      <c r="H24" s="16">
        <f t="shared" si="0"/>
        <v>21.529999999999987</v>
      </c>
      <c r="I24" s="28">
        <v>93.93</v>
      </c>
      <c r="J24" s="29">
        <f t="shared" si="1"/>
        <v>8774.891737398233</v>
      </c>
      <c r="K24" s="29">
        <f t="shared" si="2"/>
        <v>10786</v>
      </c>
      <c r="L24" s="29">
        <v>1013149</v>
      </c>
      <c r="M24" s="15" t="s">
        <v>23</v>
      </c>
      <c r="N24" s="30" t="s">
        <v>24</v>
      </c>
      <c r="O24" s="32"/>
      <c r="P24" s="1" t="s">
        <v>79</v>
      </c>
      <c r="Q24" s="1" t="s">
        <v>80</v>
      </c>
    </row>
    <row r="25" spans="1:17" s="1" customFormat="1" ht="24.75" customHeight="1">
      <c r="A25" s="11">
        <f t="shared" si="4"/>
        <v>20</v>
      </c>
      <c r="B25" s="12" t="s">
        <v>20</v>
      </c>
      <c r="C25" s="13" t="s">
        <v>81</v>
      </c>
      <c r="D25" s="14">
        <v>23</v>
      </c>
      <c r="E25" s="11" t="s">
        <v>22</v>
      </c>
      <c r="F25" s="11">
        <v>2.9</v>
      </c>
      <c r="G25" s="15">
        <v>115.46</v>
      </c>
      <c r="H25" s="16">
        <f t="shared" si="0"/>
        <v>21.529999999999987</v>
      </c>
      <c r="I25" s="28">
        <v>93.93</v>
      </c>
      <c r="J25" s="29">
        <f t="shared" si="1"/>
        <v>9227.056989433571</v>
      </c>
      <c r="K25" s="29">
        <f t="shared" si="2"/>
        <v>11342</v>
      </c>
      <c r="L25" s="33">
        <v>1065356</v>
      </c>
      <c r="M25" s="15" t="s">
        <v>23</v>
      </c>
      <c r="N25" s="30" t="s">
        <v>24</v>
      </c>
      <c r="O25" s="32"/>
      <c r="P25" s="1" t="s">
        <v>82</v>
      </c>
      <c r="Q25" s="1" t="s">
        <v>83</v>
      </c>
    </row>
    <row r="26" spans="1:17" s="1" customFormat="1" ht="24.75" customHeight="1">
      <c r="A26" s="11">
        <f t="shared" si="4"/>
        <v>21</v>
      </c>
      <c r="B26" s="12" t="s">
        <v>20</v>
      </c>
      <c r="C26" s="13" t="s">
        <v>84</v>
      </c>
      <c r="D26" s="14">
        <v>24</v>
      </c>
      <c r="E26" s="11" t="s">
        <v>22</v>
      </c>
      <c r="F26" s="11">
        <v>2.9</v>
      </c>
      <c r="G26" s="15">
        <v>115.46</v>
      </c>
      <c r="H26" s="16">
        <f t="shared" si="0"/>
        <v>21.529999999999987</v>
      </c>
      <c r="I26" s="28">
        <v>93.93</v>
      </c>
      <c r="J26" s="29">
        <f t="shared" si="1"/>
        <v>8336.410878226226</v>
      </c>
      <c r="K26" s="29">
        <f t="shared" si="2"/>
        <v>10247</v>
      </c>
      <c r="L26" s="29">
        <v>962522</v>
      </c>
      <c r="M26" s="15" t="s">
        <v>23</v>
      </c>
      <c r="N26" s="30" t="s">
        <v>24</v>
      </c>
      <c r="O26" s="32"/>
      <c r="P26" s="1" t="s">
        <v>85</v>
      </c>
      <c r="Q26" s="1" t="s">
        <v>86</v>
      </c>
    </row>
    <row r="27" spans="1:17" s="1" customFormat="1" ht="24.75" customHeight="1">
      <c r="A27" s="11">
        <f t="shared" si="4"/>
        <v>22</v>
      </c>
      <c r="B27" s="12" t="s">
        <v>20</v>
      </c>
      <c r="C27" s="13" t="s">
        <v>87</v>
      </c>
      <c r="D27" s="14">
        <v>25</v>
      </c>
      <c r="E27" s="11" t="s">
        <v>22</v>
      </c>
      <c r="F27" s="11">
        <v>2.9</v>
      </c>
      <c r="G27" s="15">
        <v>115.46</v>
      </c>
      <c r="H27" s="16">
        <f t="shared" si="0"/>
        <v>21.529999999999987</v>
      </c>
      <c r="I27" s="28">
        <v>93.93</v>
      </c>
      <c r="J27" s="29">
        <f t="shared" si="1"/>
        <v>8547.81742594838</v>
      </c>
      <c r="K27" s="29">
        <f t="shared" si="2"/>
        <v>10507</v>
      </c>
      <c r="L27" s="29">
        <v>986931</v>
      </c>
      <c r="M27" s="15" t="s">
        <v>23</v>
      </c>
      <c r="N27" s="30" t="s">
        <v>24</v>
      </c>
      <c r="O27" s="32"/>
      <c r="P27" s="1" t="s">
        <v>88</v>
      </c>
      <c r="Q27" s="1" t="s">
        <v>89</v>
      </c>
    </row>
    <row r="28" spans="1:17" s="1" customFormat="1" ht="24.75" customHeight="1">
      <c r="A28" s="11">
        <f aca="true" t="shared" si="5" ref="A28:A37">ROW()-5</f>
        <v>23</v>
      </c>
      <c r="B28" s="12" t="s">
        <v>20</v>
      </c>
      <c r="C28" s="13" t="s">
        <v>90</v>
      </c>
      <c r="D28" s="14">
        <v>26</v>
      </c>
      <c r="E28" s="11" t="s">
        <v>22</v>
      </c>
      <c r="F28" s="11">
        <v>2.9</v>
      </c>
      <c r="G28" s="15">
        <v>115.46</v>
      </c>
      <c r="H28" s="16">
        <f t="shared" si="0"/>
        <v>21.529999999999987</v>
      </c>
      <c r="I28" s="28">
        <v>93.93</v>
      </c>
      <c r="J28" s="29">
        <f t="shared" si="1"/>
        <v>8452.24320110861</v>
      </c>
      <c r="K28" s="29">
        <f t="shared" si="2"/>
        <v>10390</v>
      </c>
      <c r="L28" s="29">
        <v>975896</v>
      </c>
      <c r="M28" s="15" t="s">
        <v>23</v>
      </c>
      <c r="N28" s="30" t="s">
        <v>24</v>
      </c>
      <c r="O28" s="34"/>
      <c r="P28" s="1" t="s">
        <v>91</v>
      </c>
      <c r="Q28" s="1" t="s">
        <v>92</v>
      </c>
    </row>
    <row r="29" spans="1:17" s="1" customFormat="1" ht="24.75" customHeight="1">
      <c r="A29" s="11">
        <f t="shared" si="5"/>
        <v>24</v>
      </c>
      <c r="B29" s="12" t="s">
        <v>20</v>
      </c>
      <c r="C29" s="13" t="s">
        <v>93</v>
      </c>
      <c r="D29" s="14">
        <v>27</v>
      </c>
      <c r="E29" s="11" t="s">
        <v>22</v>
      </c>
      <c r="F29" s="11">
        <v>2.9</v>
      </c>
      <c r="G29" s="15">
        <v>115.46</v>
      </c>
      <c r="H29" s="16">
        <f t="shared" si="0"/>
        <v>21.529999999999987</v>
      </c>
      <c r="I29" s="28">
        <v>93.93</v>
      </c>
      <c r="J29" s="29">
        <f t="shared" si="1"/>
        <v>8033.3102373116235</v>
      </c>
      <c r="K29" s="29">
        <f t="shared" si="2"/>
        <v>9875</v>
      </c>
      <c r="L29" s="29">
        <v>927526</v>
      </c>
      <c r="M29" s="15" t="s">
        <v>23</v>
      </c>
      <c r="N29" s="30" t="s">
        <v>24</v>
      </c>
      <c r="O29" s="35"/>
      <c r="P29" s="1" t="s">
        <v>94</v>
      </c>
      <c r="Q29" s="1" t="s">
        <v>95</v>
      </c>
    </row>
    <row r="30" spans="1:17" s="1" customFormat="1" ht="24.75" customHeight="1">
      <c r="A30" s="11">
        <f t="shared" si="5"/>
        <v>25</v>
      </c>
      <c r="B30" s="12" t="s">
        <v>20</v>
      </c>
      <c r="C30" s="13" t="s">
        <v>96</v>
      </c>
      <c r="D30" s="14">
        <v>28</v>
      </c>
      <c r="E30" s="11" t="s">
        <v>22</v>
      </c>
      <c r="F30" s="11">
        <v>2.9</v>
      </c>
      <c r="G30" s="15">
        <v>115.46</v>
      </c>
      <c r="H30" s="16">
        <f t="shared" si="0"/>
        <v>21.529999999999987</v>
      </c>
      <c r="I30" s="28">
        <v>93.93</v>
      </c>
      <c r="J30" s="29">
        <f t="shared" si="1"/>
        <v>8736.402217218085</v>
      </c>
      <c r="K30" s="29">
        <f t="shared" si="2"/>
        <v>10739</v>
      </c>
      <c r="L30" s="29">
        <v>1008705</v>
      </c>
      <c r="M30" s="15" t="s">
        <v>23</v>
      </c>
      <c r="N30" s="30" t="s">
        <v>24</v>
      </c>
      <c r="O30" s="32" t="s">
        <v>25</v>
      </c>
      <c r="P30" s="1" t="s">
        <v>97</v>
      </c>
      <c r="Q30" s="1" t="s">
        <v>98</v>
      </c>
    </row>
    <row r="31" spans="1:17" s="1" customFormat="1" ht="24.75" customHeight="1">
      <c r="A31" s="11">
        <f t="shared" si="5"/>
        <v>26</v>
      </c>
      <c r="B31" s="12" t="s">
        <v>20</v>
      </c>
      <c r="C31" s="13" t="s">
        <v>99</v>
      </c>
      <c r="D31" s="14">
        <v>2</v>
      </c>
      <c r="E31" s="11" t="s">
        <v>22</v>
      </c>
      <c r="F31" s="11">
        <v>2.9</v>
      </c>
      <c r="G31" s="15">
        <v>115.47</v>
      </c>
      <c r="H31" s="16">
        <f t="shared" si="0"/>
        <v>21.53</v>
      </c>
      <c r="I31" s="28">
        <v>93.94</v>
      </c>
      <c r="J31" s="29">
        <f t="shared" si="1"/>
        <v>8612.167662596345</v>
      </c>
      <c r="K31" s="29">
        <f t="shared" si="2"/>
        <v>10586</v>
      </c>
      <c r="L31" s="29">
        <v>994447</v>
      </c>
      <c r="M31" s="15" t="s">
        <v>23</v>
      </c>
      <c r="N31" s="30" t="s">
        <v>24</v>
      </c>
      <c r="O31" s="32"/>
      <c r="P31" s="1" t="s">
        <v>100</v>
      </c>
      <c r="Q31" s="1" t="s">
        <v>101</v>
      </c>
    </row>
    <row r="32" spans="1:17" s="1" customFormat="1" ht="24.75" customHeight="1">
      <c r="A32" s="11">
        <f t="shared" si="5"/>
        <v>27</v>
      </c>
      <c r="B32" s="12" t="s">
        <v>20</v>
      </c>
      <c r="C32" s="13" t="s">
        <v>102</v>
      </c>
      <c r="D32" s="14">
        <v>3</v>
      </c>
      <c r="E32" s="11" t="s">
        <v>22</v>
      </c>
      <c r="F32" s="11">
        <v>2.9</v>
      </c>
      <c r="G32" s="15">
        <v>115.47</v>
      </c>
      <c r="H32" s="16">
        <f t="shared" si="0"/>
        <v>21.53</v>
      </c>
      <c r="I32" s="28">
        <v>93.94</v>
      </c>
      <c r="J32" s="29">
        <f t="shared" si="1"/>
        <v>7325.591062613666</v>
      </c>
      <c r="K32" s="29">
        <f t="shared" si="2"/>
        <v>9005</v>
      </c>
      <c r="L32" s="29">
        <v>845886</v>
      </c>
      <c r="M32" s="15" t="s">
        <v>23</v>
      </c>
      <c r="N32" s="30" t="s">
        <v>24</v>
      </c>
      <c r="O32" s="32"/>
      <c r="P32" s="1" t="s">
        <v>103</v>
      </c>
      <c r="Q32" s="1" t="s">
        <v>104</v>
      </c>
    </row>
    <row r="33" spans="1:17" s="1" customFormat="1" ht="24.75" customHeight="1">
      <c r="A33" s="11">
        <f t="shared" si="5"/>
        <v>28</v>
      </c>
      <c r="B33" s="12" t="s">
        <v>20</v>
      </c>
      <c r="C33" s="13" t="s">
        <v>105</v>
      </c>
      <c r="D33" s="14">
        <v>4</v>
      </c>
      <c r="E33" s="11" t="s">
        <v>22</v>
      </c>
      <c r="F33" s="11">
        <v>2.9</v>
      </c>
      <c r="G33" s="15">
        <v>115.47</v>
      </c>
      <c r="H33" s="16">
        <f t="shared" si="0"/>
        <v>21.53</v>
      </c>
      <c r="I33" s="28">
        <v>93.94</v>
      </c>
      <c r="J33" s="29">
        <f t="shared" si="1"/>
        <v>7142.132155538235</v>
      </c>
      <c r="K33" s="29">
        <f t="shared" si="2"/>
        <v>8779</v>
      </c>
      <c r="L33" s="29">
        <v>824702</v>
      </c>
      <c r="M33" s="15" t="s">
        <v>23</v>
      </c>
      <c r="N33" s="30" t="s">
        <v>24</v>
      </c>
      <c r="O33" s="32"/>
      <c r="P33" s="1" t="s">
        <v>106</v>
      </c>
      <c r="Q33" s="1" t="s">
        <v>107</v>
      </c>
    </row>
    <row r="34" spans="1:17" s="1" customFormat="1" ht="24.75" customHeight="1">
      <c r="A34" s="11">
        <f t="shared" si="5"/>
        <v>29</v>
      </c>
      <c r="B34" s="12" t="s">
        <v>20</v>
      </c>
      <c r="C34" s="13" t="s">
        <v>108</v>
      </c>
      <c r="D34" s="14">
        <v>6</v>
      </c>
      <c r="E34" s="11" t="s">
        <v>22</v>
      </c>
      <c r="F34" s="11">
        <v>2.9</v>
      </c>
      <c r="G34" s="15">
        <v>115.47</v>
      </c>
      <c r="H34" s="16">
        <f t="shared" si="0"/>
        <v>21.53</v>
      </c>
      <c r="I34" s="28">
        <v>93.94</v>
      </c>
      <c r="J34" s="29">
        <f t="shared" si="1"/>
        <v>7844.695591928639</v>
      </c>
      <c r="K34" s="29">
        <f t="shared" si="2"/>
        <v>9643</v>
      </c>
      <c r="L34" s="29">
        <v>905827</v>
      </c>
      <c r="M34" s="15" t="s">
        <v>23</v>
      </c>
      <c r="N34" s="30" t="s">
        <v>24</v>
      </c>
      <c r="O34" s="32"/>
      <c r="P34" s="1" t="s">
        <v>109</v>
      </c>
      <c r="Q34" s="1" t="s">
        <v>110</v>
      </c>
    </row>
    <row r="35" spans="1:17" s="1" customFormat="1" ht="24.75" customHeight="1">
      <c r="A35" s="11">
        <f t="shared" si="5"/>
        <v>30</v>
      </c>
      <c r="B35" s="12" t="s">
        <v>20</v>
      </c>
      <c r="C35" s="13" t="s">
        <v>111</v>
      </c>
      <c r="D35" s="14">
        <v>7</v>
      </c>
      <c r="E35" s="11" t="s">
        <v>22</v>
      </c>
      <c r="F35" s="11">
        <v>2.9</v>
      </c>
      <c r="G35" s="15">
        <v>115.47</v>
      </c>
      <c r="H35" s="16">
        <f t="shared" si="0"/>
        <v>21.53</v>
      </c>
      <c r="I35" s="28">
        <v>93.94</v>
      </c>
      <c r="J35" s="29">
        <f t="shared" si="1"/>
        <v>7949.467394128345</v>
      </c>
      <c r="K35" s="29">
        <f t="shared" si="2"/>
        <v>9771</v>
      </c>
      <c r="L35" s="29">
        <v>917925</v>
      </c>
      <c r="M35" s="15" t="s">
        <v>23</v>
      </c>
      <c r="N35" s="30" t="s">
        <v>24</v>
      </c>
      <c r="O35" s="32"/>
      <c r="P35" s="1" t="s">
        <v>112</v>
      </c>
      <c r="Q35" s="1" t="s">
        <v>113</v>
      </c>
    </row>
    <row r="36" spans="1:17" s="1" customFormat="1" ht="24.75" customHeight="1">
      <c r="A36" s="11">
        <f t="shared" si="5"/>
        <v>31</v>
      </c>
      <c r="B36" s="12" t="s">
        <v>20</v>
      </c>
      <c r="C36" s="13" t="s">
        <v>114</v>
      </c>
      <c r="D36" s="14">
        <v>8</v>
      </c>
      <c r="E36" s="11" t="s">
        <v>22</v>
      </c>
      <c r="F36" s="11">
        <v>2.9</v>
      </c>
      <c r="G36" s="15">
        <v>115.47</v>
      </c>
      <c r="H36" s="16">
        <f t="shared" si="0"/>
        <v>21.53</v>
      </c>
      <c r="I36" s="28">
        <v>93.94</v>
      </c>
      <c r="J36" s="29">
        <f t="shared" si="1"/>
        <v>7964.302416212003</v>
      </c>
      <c r="K36" s="29">
        <f t="shared" si="2"/>
        <v>9790</v>
      </c>
      <c r="L36" s="29">
        <v>919638</v>
      </c>
      <c r="M36" s="15" t="s">
        <v>23</v>
      </c>
      <c r="N36" s="30" t="s">
        <v>24</v>
      </c>
      <c r="O36" s="32"/>
      <c r="P36" s="1" t="s">
        <v>115</v>
      </c>
      <c r="Q36" s="1" t="s">
        <v>116</v>
      </c>
    </row>
    <row r="37" spans="1:17" s="1" customFormat="1" ht="24.75" customHeight="1">
      <c r="A37" s="11">
        <f t="shared" si="5"/>
        <v>32</v>
      </c>
      <c r="B37" s="12" t="s">
        <v>20</v>
      </c>
      <c r="C37" s="13" t="s">
        <v>117</v>
      </c>
      <c r="D37" s="14">
        <v>11</v>
      </c>
      <c r="E37" s="11" t="s">
        <v>22</v>
      </c>
      <c r="F37" s="11">
        <v>2.9</v>
      </c>
      <c r="G37" s="15">
        <v>115.47</v>
      </c>
      <c r="H37" s="16">
        <f t="shared" si="0"/>
        <v>21.53</v>
      </c>
      <c r="I37" s="28">
        <v>93.94</v>
      </c>
      <c r="J37" s="29">
        <f t="shared" si="1"/>
        <v>8202.485494067723</v>
      </c>
      <c r="K37" s="29">
        <f t="shared" si="2"/>
        <v>10082</v>
      </c>
      <c r="L37" s="29">
        <v>947141</v>
      </c>
      <c r="M37" s="15" t="s">
        <v>23</v>
      </c>
      <c r="N37" s="30" t="s">
        <v>24</v>
      </c>
      <c r="O37" s="32"/>
      <c r="P37" s="1" t="s">
        <v>118</v>
      </c>
      <c r="Q37" s="1" t="s">
        <v>119</v>
      </c>
    </row>
    <row r="38" spans="1:17" s="1" customFormat="1" ht="24.75" customHeight="1">
      <c r="A38" s="11">
        <f aca="true" t="shared" si="6" ref="A38:A47">ROW()-5</f>
        <v>33</v>
      </c>
      <c r="B38" s="12" t="s">
        <v>20</v>
      </c>
      <c r="C38" s="13" t="s">
        <v>120</v>
      </c>
      <c r="D38" s="14">
        <v>12</v>
      </c>
      <c r="E38" s="11" t="s">
        <v>22</v>
      </c>
      <c r="F38" s="11">
        <v>2.9</v>
      </c>
      <c r="G38" s="15">
        <v>115.47</v>
      </c>
      <c r="H38" s="16">
        <f t="shared" si="0"/>
        <v>21.53</v>
      </c>
      <c r="I38" s="28">
        <v>93.94</v>
      </c>
      <c r="J38" s="29">
        <f t="shared" si="1"/>
        <v>8645.838745994632</v>
      </c>
      <c r="K38" s="29">
        <f t="shared" si="2"/>
        <v>10627</v>
      </c>
      <c r="L38" s="29">
        <v>998335</v>
      </c>
      <c r="M38" s="15" t="s">
        <v>23</v>
      </c>
      <c r="N38" s="30" t="s">
        <v>24</v>
      </c>
      <c r="O38" s="32"/>
      <c r="P38" s="1" t="s">
        <v>121</v>
      </c>
      <c r="Q38" s="1" t="s">
        <v>122</v>
      </c>
    </row>
    <row r="39" spans="1:17" s="2" customFormat="1" ht="24.75" customHeight="1">
      <c r="A39" s="11">
        <f t="shared" si="6"/>
        <v>34</v>
      </c>
      <c r="B39" s="12" t="s">
        <v>20</v>
      </c>
      <c r="C39" s="13" t="s">
        <v>123</v>
      </c>
      <c r="D39" s="14">
        <v>13</v>
      </c>
      <c r="E39" s="11" t="s">
        <v>22</v>
      </c>
      <c r="F39" s="11">
        <v>2.9</v>
      </c>
      <c r="G39" s="15">
        <v>115.47</v>
      </c>
      <c r="H39" s="16">
        <f t="shared" si="0"/>
        <v>21.53</v>
      </c>
      <c r="I39" s="28">
        <v>93.94</v>
      </c>
      <c r="J39" s="29">
        <f t="shared" si="1"/>
        <v>8709.179873560231</v>
      </c>
      <c r="K39" s="29">
        <f t="shared" si="2"/>
        <v>10705</v>
      </c>
      <c r="L39" s="29">
        <v>1005649</v>
      </c>
      <c r="M39" s="15" t="s">
        <v>23</v>
      </c>
      <c r="N39" s="30" t="s">
        <v>24</v>
      </c>
      <c r="O39" s="32"/>
      <c r="P39" s="1" t="s">
        <v>124</v>
      </c>
      <c r="Q39" s="1" t="s">
        <v>125</v>
      </c>
    </row>
    <row r="40" spans="1:17" s="1" customFormat="1" ht="24.75" customHeight="1">
      <c r="A40" s="11">
        <f t="shared" si="6"/>
        <v>35</v>
      </c>
      <c r="B40" s="12" t="s">
        <v>20</v>
      </c>
      <c r="C40" s="13" t="s">
        <v>126</v>
      </c>
      <c r="D40" s="14">
        <v>16</v>
      </c>
      <c r="E40" s="11" t="s">
        <v>22</v>
      </c>
      <c r="F40" s="11">
        <v>2.9</v>
      </c>
      <c r="G40" s="15">
        <v>115.47</v>
      </c>
      <c r="H40" s="16">
        <f t="shared" si="0"/>
        <v>21.53</v>
      </c>
      <c r="I40" s="28">
        <v>93.94</v>
      </c>
      <c r="J40" s="29">
        <f t="shared" si="1"/>
        <v>7892.275049796484</v>
      </c>
      <c r="K40" s="29">
        <f t="shared" si="2"/>
        <v>9701</v>
      </c>
      <c r="L40" s="14">
        <v>911321</v>
      </c>
      <c r="M40" s="15" t="s">
        <v>23</v>
      </c>
      <c r="N40" s="30" t="s">
        <v>24</v>
      </c>
      <c r="O40" s="32"/>
      <c r="P40" s="1" t="s">
        <v>127</v>
      </c>
      <c r="Q40" s="1" t="s">
        <v>128</v>
      </c>
    </row>
    <row r="41" spans="1:17" s="1" customFormat="1" ht="24.75" customHeight="1">
      <c r="A41" s="11">
        <f t="shared" si="6"/>
        <v>36</v>
      </c>
      <c r="B41" s="12" t="s">
        <v>20</v>
      </c>
      <c r="C41" s="13" t="s">
        <v>129</v>
      </c>
      <c r="D41" s="14">
        <v>17</v>
      </c>
      <c r="E41" s="11" t="s">
        <v>22</v>
      </c>
      <c r="F41" s="11">
        <v>2.9</v>
      </c>
      <c r="G41" s="15">
        <v>115.47</v>
      </c>
      <c r="H41" s="16">
        <f t="shared" si="0"/>
        <v>21.53</v>
      </c>
      <c r="I41" s="28">
        <v>93.94</v>
      </c>
      <c r="J41" s="29">
        <f t="shared" si="1"/>
        <v>8325.114748419503</v>
      </c>
      <c r="K41" s="29">
        <f t="shared" si="2"/>
        <v>10233</v>
      </c>
      <c r="L41" s="14">
        <v>961301</v>
      </c>
      <c r="M41" s="15" t="s">
        <v>23</v>
      </c>
      <c r="N41" s="30" t="s">
        <v>24</v>
      </c>
      <c r="O41" s="32"/>
      <c r="P41" s="1" t="s">
        <v>130</v>
      </c>
      <c r="Q41" s="1" t="s">
        <v>131</v>
      </c>
    </row>
    <row r="42" spans="1:17" s="1" customFormat="1" ht="24.75" customHeight="1">
      <c r="A42" s="11">
        <f t="shared" si="6"/>
        <v>37</v>
      </c>
      <c r="B42" s="12" t="s">
        <v>20</v>
      </c>
      <c r="C42" s="13" t="s">
        <v>132</v>
      </c>
      <c r="D42" s="14">
        <v>18</v>
      </c>
      <c r="E42" s="11" t="s">
        <v>22</v>
      </c>
      <c r="F42" s="11">
        <v>2.9</v>
      </c>
      <c r="G42" s="15">
        <v>115.47</v>
      </c>
      <c r="H42" s="16">
        <f t="shared" si="0"/>
        <v>21.53</v>
      </c>
      <c r="I42" s="28">
        <v>93.94</v>
      </c>
      <c r="J42" s="29">
        <f t="shared" si="1"/>
        <v>8198.060102191046</v>
      </c>
      <c r="K42" s="29">
        <f t="shared" si="2"/>
        <v>10077</v>
      </c>
      <c r="L42" s="29">
        <v>946630</v>
      </c>
      <c r="M42" s="15" t="s">
        <v>23</v>
      </c>
      <c r="N42" s="30" t="s">
        <v>24</v>
      </c>
      <c r="O42" s="32"/>
      <c r="P42" s="1" t="s">
        <v>133</v>
      </c>
      <c r="Q42" s="1" t="s">
        <v>134</v>
      </c>
    </row>
    <row r="43" spans="1:17" s="1" customFormat="1" ht="24.75" customHeight="1">
      <c r="A43" s="11">
        <f t="shared" si="6"/>
        <v>38</v>
      </c>
      <c r="B43" s="12" t="s">
        <v>20</v>
      </c>
      <c r="C43" s="13" t="s">
        <v>135</v>
      </c>
      <c r="D43" s="14">
        <v>21</v>
      </c>
      <c r="E43" s="11" t="s">
        <v>22</v>
      </c>
      <c r="F43" s="11">
        <v>2.9</v>
      </c>
      <c r="G43" s="15">
        <v>115.47</v>
      </c>
      <c r="H43" s="16">
        <f t="shared" si="0"/>
        <v>21.53</v>
      </c>
      <c r="I43" s="28">
        <v>93.94</v>
      </c>
      <c r="J43" s="29">
        <f t="shared" si="1"/>
        <v>8325.720966484801</v>
      </c>
      <c r="K43" s="29">
        <f t="shared" si="2"/>
        <v>10234</v>
      </c>
      <c r="L43" s="14">
        <v>961371</v>
      </c>
      <c r="M43" s="15" t="s">
        <v>23</v>
      </c>
      <c r="N43" s="30" t="s">
        <v>24</v>
      </c>
      <c r="O43" s="32"/>
      <c r="P43" s="1" t="s">
        <v>136</v>
      </c>
      <c r="Q43" s="1" t="s">
        <v>137</v>
      </c>
    </row>
    <row r="44" spans="1:17" s="1" customFormat="1" ht="24.75" customHeight="1">
      <c r="A44" s="11">
        <f t="shared" si="6"/>
        <v>39</v>
      </c>
      <c r="B44" s="12" t="s">
        <v>20</v>
      </c>
      <c r="C44" s="13" t="s">
        <v>138</v>
      </c>
      <c r="D44" s="14">
        <v>22</v>
      </c>
      <c r="E44" s="11" t="s">
        <v>22</v>
      </c>
      <c r="F44" s="11">
        <v>2.9</v>
      </c>
      <c r="G44" s="15">
        <v>115.47</v>
      </c>
      <c r="H44" s="16">
        <f t="shared" si="0"/>
        <v>21.53</v>
      </c>
      <c r="I44" s="28">
        <v>93.94</v>
      </c>
      <c r="J44" s="29">
        <f t="shared" si="1"/>
        <v>8324.248722611934</v>
      </c>
      <c r="K44" s="29">
        <f t="shared" si="2"/>
        <v>10232</v>
      </c>
      <c r="L44" s="14">
        <v>961201</v>
      </c>
      <c r="M44" s="15" t="s">
        <v>23</v>
      </c>
      <c r="N44" s="30" t="s">
        <v>24</v>
      </c>
      <c r="O44" s="32"/>
      <c r="P44" s="1" t="s">
        <v>139</v>
      </c>
      <c r="Q44" s="1" t="s">
        <v>140</v>
      </c>
    </row>
    <row r="45" spans="1:17" s="1" customFormat="1" ht="24.75" customHeight="1">
      <c r="A45" s="11">
        <f t="shared" si="6"/>
        <v>40</v>
      </c>
      <c r="B45" s="12" t="s">
        <v>20</v>
      </c>
      <c r="C45" s="13" t="s">
        <v>141</v>
      </c>
      <c r="D45" s="14">
        <v>24</v>
      </c>
      <c r="E45" s="11" t="s">
        <v>22</v>
      </c>
      <c r="F45" s="11">
        <v>2.9</v>
      </c>
      <c r="G45" s="15">
        <v>115.47</v>
      </c>
      <c r="H45" s="16">
        <f t="shared" si="0"/>
        <v>21.53</v>
      </c>
      <c r="I45" s="28">
        <v>93.94</v>
      </c>
      <c r="J45" s="29">
        <f t="shared" si="1"/>
        <v>8028.171819520222</v>
      </c>
      <c r="K45" s="29">
        <f t="shared" si="2"/>
        <v>9868</v>
      </c>
      <c r="L45" s="29">
        <v>927013</v>
      </c>
      <c r="M45" s="15" t="s">
        <v>23</v>
      </c>
      <c r="N45" s="30" t="s">
        <v>24</v>
      </c>
      <c r="O45" s="32"/>
      <c r="P45" s="1" t="s">
        <v>142</v>
      </c>
      <c r="Q45" s="1" t="s">
        <v>143</v>
      </c>
    </row>
    <row r="46" spans="1:17" s="1" customFormat="1" ht="24.75" customHeight="1">
      <c r="A46" s="11">
        <f t="shared" si="6"/>
        <v>41</v>
      </c>
      <c r="B46" s="12" t="s">
        <v>28</v>
      </c>
      <c r="C46" s="13" t="s">
        <v>141</v>
      </c>
      <c r="D46" s="14">
        <v>24</v>
      </c>
      <c r="E46" s="11" t="s">
        <v>22</v>
      </c>
      <c r="F46" s="11">
        <v>2.9</v>
      </c>
      <c r="G46" s="15">
        <v>115.46</v>
      </c>
      <c r="H46" s="16">
        <f t="shared" si="0"/>
        <v>21.529999999999987</v>
      </c>
      <c r="I46" s="28">
        <v>93.93</v>
      </c>
      <c r="J46" s="29">
        <f t="shared" si="1"/>
        <v>7614.550493677464</v>
      </c>
      <c r="K46" s="29">
        <f t="shared" si="2"/>
        <v>9360</v>
      </c>
      <c r="L46" s="14">
        <v>879176</v>
      </c>
      <c r="M46" s="15" t="s">
        <v>23</v>
      </c>
      <c r="N46" s="30" t="s">
        <v>24</v>
      </c>
      <c r="O46" s="32"/>
      <c r="P46" s="1" t="s">
        <v>144</v>
      </c>
      <c r="Q46" s="1" t="s">
        <v>145</v>
      </c>
    </row>
    <row r="47" spans="1:17" s="1" customFormat="1" ht="24.75" customHeight="1">
      <c r="A47" s="11">
        <f t="shared" si="6"/>
        <v>42</v>
      </c>
      <c r="B47" s="12" t="s">
        <v>20</v>
      </c>
      <c r="C47" s="17" t="s">
        <v>146</v>
      </c>
      <c r="D47" s="18">
        <v>25</v>
      </c>
      <c r="E47" s="19" t="s">
        <v>22</v>
      </c>
      <c r="F47" s="19">
        <v>2.9</v>
      </c>
      <c r="G47" s="20">
        <v>115.47</v>
      </c>
      <c r="H47" s="16">
        <f t="shared" si="0"/>
        <v>21.53</v>
      </c>
      <c r="I47" s="36">
        <v>93.94</v>
      </c>
      <c r="J47" s="33">
        <f t="shared" si="1"/>
        <v>8714.237464276435</v>
      </c>
      <c r="K47" s="29">
        <f t="shared" si="2"/>
        <v>10711</v>
      </c>
      <c r="L47" s="33">
        <v>1006233</v>
      </c>
      <c r="M47" s="20" t="s">
        <v>23</v>
      </c>
      <c r="N47" s="37" t="s">
        <v>24</v>
      </c>
      <c r="O47" s="32"/>
      <c r="P47" s="1" t="s">
        <v>147</v>
      </c>
      <c r="Q47" s="1" t="s">
        <v>148</v>
      </c>
    </row>
    <row r="48" spans="1:17" s="1" customFormat="1" ht="24.75" customHeight="1">
      <c r="A48" s="11">
        <f aca="true" t="shared" si="7" ref="A48:A65">ROW()-5</f>
        <v>43</v>
      </c>
      <c r="B48" s="12" t="s">
        <v>20</v>
      </c>
      <c r="C48" s="13" t="s">
        <v>149</v>
      </c>
      <c r="D48" s="14">
        <v>26</v>
      </c>
      <c r="E48" s="11" t="s">
        <v>22</v>
      </c>
      <c r="F48" s="11">
        <v>2.9</v>
      </c>
      <c r="G48" s="15">
        <v>115.47</v>
      </c>
      <c r="H48" s="16">
        <f t="shared" si="0"/>
        <v>21.53</v>
      </c>
      <c r="I48" s="28">
        <v>93.94</v>
      </c>
      <c r="J48" s="29">
        <f t="shared" si="1"/>
        <v>8134.597731012384</v>
      </c>
      <c r="K48" s="29">
        <f t="shared" si="2"/>
        <v>9999</v>
      </c>
      <c r="L48" s="29">
        <v>939302</v>
      </c>
      <c r="M48" s="15" t="s">
        <v>23</v>
      </c>
      <c r="N48" s="30" t="s">
        <v>24</v>
      </c>
      <c r="O48" s="32"/>
      <c r="P48" s="1" t="s">
        <v>150</v>
      </c>
      <c r="Q48" s="1" t="s">
        <v>151</v>
      </c>
    </row>
    <row r="49" spans="1:17" s="1" customFormat="1" ht="24.75" customHeight="1">
      <c r="A49" s="11">
        <f t="shared" si="7"/>
        <v>44</v>
      </c>
      <c r="B49" s="12" t="s">
        <v>20</v>
      </c>
      <c r="C49" s="13" t="s">
        <v>152</v>
      </c>
      <c r="D49" s="14">
        <v>27</v>
      </c>
      <c r="E49" s="11" t="s">
        <v>22</v>
      </c>
      <c r="F49" s="11">
        <v>2.9</v>
      </c>
      <c r="G49" s="15">
        <v>115.47</v>
      </c>
      <c r="H49" s="16">
        <f t="shared" si="0"/>
        <v>21.53</v>
      </c>
      <c r="I49" s="28">
        <v>93.94</v>
      </c>
      <c r="J49" s="29">
        <f t="shared" si="1"/>
        <v>8143.587078894951</v>
      </c>
      <c r="K49" s="29">
        <f t="shared" si="2"/>
        <v>10010</v>
      </c>
      <c r="L49" s="29">
        <v>940340</v>
      </c>
      <c r="M49" s="15" t="s">
        <v>23</v>
      </c>
      <c r="N49" s="30" t="s">
        <v>24</v>
      </c>
      <c r="O49" s="32"/>
      <c r="P49" s="1" t="s">
        <v>153</v>
      </c>
      <c r="Q49" s="1" t="s">
        <v>154</v>
      </c>
    </row>
    <row r="50" spans="1:17" s="1" customFormat="1" ht="24.75" customHeight="1">
      <c r="A50" s="11">
        <f t="shared" si="7"/>
        <v>45</v>
      </c>
      <c r="B50" s="12" t="s">
        <v>28</v>
      </c>
      <c r="C50" s="13" t="s">
        <v>152</v>
      </c>
      <c r="D50" s="14">
        <v>27</v>
      </c>
      <c r="E50" s="11" t="s">
        <v>22</v>
      </c>
      <c r="F50" s="11">
        <v>2.9</v>
      </c>
      <c r="G50" s="15">
        <v>115.46</v>
      </c>
      <c r="H50" s="16">
        <f t="shared" si="0"/>
        <v>21.529999999999987</v>
      </c>
      <c r="I50" s="28">
        <v>93.93</v>
      </c>
      <c r="J50" s="29">
        <f t="shared" si="1"/>
        <v>7723.800450372424</v>
      </c>
      <c r="K50" s="29">
        <f t="shared" si="2"/>
        <v>9494</v>
      </c>
      <c r="L50" s="14">
        <v>891790</v>
      </c>
      <c r="M50" s="15" t="s">
        <v>23</v>
      </c>
      <c r="N50" s="30" t="s">
        <v>24</v>
      </c>
      <c r="O50" s="32"/>
      <c r="P50" s="1" t="s">
        <v>155</v>
      </c>
      <c r="Q50" s="1" t="s">
        <v>156</v>
      </c>
    </row>
    <row r="51" spans="1:17" s="1" customFormat="1" ht="24.75" customHeight="1">
      <c r="A51" s="11">
        <f t="shared" si="7"/>
        <v>46</v>
      </c>
      <c r="B51" s="12" t="s">
        <v>20</v>
      </c>
      <c r="C51" s="13" t="s">
        <v>157</v>
      </c>
      <c r="D51" s="14">
        <v>28</v>
      </c>
      <c r="E51" s="11" t="s">
        <v>22</v>
      </c>
      <c r="F51" s="11">
        <v>2.9</v>
      </c>
      <c r="G51" s="15">
        <v>115.47</v>
      </c>
      <c r="H51" s="16">
        <f t="shared" si="0"/>
        <v>21.53</v>
      </c>
      <c r="I51" s="28">
        <v>93.94</v>
      </c>
      <c r="J51" s="29">
        <f t="shared" si="1"/>
        <v>9090.681562310558</v>
      </c>
      <c r="K51" s="29">
        <f t="shared" si="2"/>
        <v>11174</v>
      </c>
      <c r="L51" s="29">
        <v>1049701</v>
      </c>
      <c r="M51" s="15" t="s">
        <v>23</v>
      </c>
      <c r="N51" s="30" t="s">
        <v>24</v>
      </c>
      <c r="O51" s="34"/>
      <c r="P51" s="1" t="s">
        <v>158</v>
      </c>
      <c r="Q51" s="1" t="s">
        <v>159</v>
      </c>
    </row>
    <row r="52" spans="1:17" s="1" customFormat="1" ht="24.75" customHeight="1">
      <c r="A52" s="11">
        <f t="shared" si="7"/>
        <v>47</v>
      </c>
      <c r="B52" s="12" t="s">
        <v>28</v>
      </c>
      <c r="C52" s="13" t="s">
        <v>157</v>
      </c>
      <c r="D52" s="14">
        <v>28</v>
      </c>
      <c r="E52" s="11" t="s">
        <v>22</v>
      </c>
      <c r="F52" s="11">
        <v>2.9</v>
      </c>
      <c r="G52" s="15">
        <v>115.46</v>
      </c>
      <c r="H52" s="16">
        <f t="shared" si="0"/>
        <v>21.529999999999987</v>
      </c>
      <c r="I52" s="28">
        <v>93.93</v>
      </c>
      <c r="J52" s="29">
        <f t="shared" si="1"/>
        <v>6713.199376407414</v>
      </c>
      <c r="K52" s="29">
        <f t="shared" si="2"/>
        <v>8252</v>
      </c>
      <c r="L52" s="29">
        <v>775106</v>
      </c>
      <c r="M52" s="15" t="s">
        <v>23</v>
      </c>
      <c r="N52" s="30" t="s">
        <v>24</v>
      </c>
      <c r="O52" s="31" t="s">
        <v>25</v>
      </c>
      <c r="P52" s="1" t="s">
        <v>160</v>
      </c>
      <c r="Q52" s="1" t="s">
        <v>161</v>
      </c>
    </row>
    <row r="53" spans="1:17" s="1" customFormat="1" ht="24.75" customHeight="1">
      <c r="A53" s="11">
        <f t="shared" si="7"/>
        <v>48</v>
      </c>
      <c r="B53" s="12" t="s">
        <v>20</v>
      </c>
      <c r="C53" s="13" t="s">
        <v>162</v>
      </c>
      <c r="D53" s="14">
        <v>2</v>
      </c>
      <c r="E53" s="11" t="s">
        <v>22</v>
      </c>
      <c r="F53" s="11">
        <v>2.9</v>
      </c>
      <c r="G53" s="15">
        <v>136.55</v>
      </c>
      <c r="H53" s="16">
        <f t="shared" si="0"/>
        <v>25.460000000000008</v>
      </c>
      <c r="I53" s="28">
        <v>111.09</v>
      </c>
      <c r="J53" s="29">
        <f t="shared" si="1"/>
        <v>8966.678872207982</v>
      </c>
      <c r="K53" s="29">
        <f t="shared" si="2"/>
        <v>11022</v>
      </c>
      <c r="L53" s="29">
        <v>1224400</v>
      </c>
      <c r="M53" s="15" t="s">
        <v>23</v>
      </c>
      <c r="N53" s="30" t="s">
        <v>24</v>
      </c>
      <c r="O53" s="32"/>
      <c r="P53" s="1" t="s">
        <v>163</v>
      </c>
      <c r="Q53" s="1" t="s">
        <v>164</v>
      </c>
    </row>
    <row r="54" spans="1:17" s="1" customFormat="1" ht="24.75" customHeight="1">
      <c r="A54" s="11">
        <f t="shared" si="7"/>
        <v>49</v>
      </c>
      <c r="B54" s="12" t="s">
        <v>20</v>
      </c>
      <c r="C54" s="13" t="s">
        <v>165</v>
      </c>
      <c r="D54" s="14">
        <v>3</v>
      </c>
      <c r="E54" s="11" t="s">
        <v>22</v>
      </c>
      <c r="F54" s="11">
        <v>2.9</v>
      </c>
      <c r="G54" s="15">
        <v>136.55</v>
      </c>
      <c r="H54" s="16">
        <f t="shared" si="0"/>
        <v>25.460000000000008</v>
      </c>
      <c r="I54" s="28">
        <v>111.09</v>
      </c>
      <c r="J54" s="29">
        <f t="shared" si="1"/>
        <v>8284.913950933724</v>
      </c>
      <c r="K54" s="29">
        <f t="shared" si="2"/>
        <v>10184</v>
      </c>
      <c r="L54" s="29">
        <v>1131305</v>
      </c>
      <c r="M54" s="15" t="s">
        <v>23</v>
      </c>
      <c r="N54" s="30" t="s">
        <v>24</v>
      </c>
      <c r="O54" s="32"/>
      <c r="P54" s="1" t="s">
        <v>166</v>
      </c>
      <c r="Q54" s="1" t="s">
        <v>167</v>
      </c>
    </row>
    <row r="55" spans="1:17" s="1" customFormat="1" ht="24.75" customHeight="1">
      <c r="A55" s="11">
        <f t="shared" si="7"/>
        <v>50</v>
      </c>
      <c r="B55" s="12" t="s">
        <v>20</v>
      </c>
      <c r="C55" s="13" t="s">
        <v>168</v>
      </c>
      <c r="D55" s="14">
        <v>4</v>
      </c>
      <c r="E55" s="11" t="s">
        <v>22</v>
      </c>
      <c r="F55" s="11">
        <v>2.9</v>
      </c>
      <c r="G55" s="15">
        <v>136.55</v>
      </c>
      <c r="H55" s="16">
        <f t="shared" si="0"/>
        <v>25.460000000000008</v>
      </c>
      <c r="I55" s="28">
        <v>111.09</v>
      </c>
      <c r="J55" s="29">
        <f t="shared" si="1"/>
        <v>8645.865983156353</v>
      </c>
      <c r="K55" s="29">
        <f t="shared" si="2"/>
        <v>10627</v>
      </c>
      <c r="L55" s="29">
        <v>1180593</v>
      </c>
      <c r="M55" s="15" t="s">
        <v>23</v>
      </c>
      <c r="N55" s="30" t="s">
        <v>24</v>
      </c>
      <c r="O55" s="32"/>
      <c r="P55" s="1" t="s">
        <v>169</v>
      </c>
      <c r="Q55" s="1" t="s">
        <v>170</v>
      </c>
    </row>
    <row r="56" spans="1:17" s="1" customFormat="1" ht="24.75" customHeight="1">
      <c r="A56" s="11">
        <f t="shared" si="7"/>
        <v>51</v>
      </c>
      <c r="B56" s="12" t="s">
        <v>20</v>
      </c>
      <c r="C56" s="13" t="s">
        <v>171</v>
      </c>
      <c r="D56" s="14">
        <v>18</v>
      </c>
      <c r="E56" s="11" t="s">
        <v>22</v>
      </c>
      <c r="F56" s="11">
        <v>2.9</v>
      </c>
      <c r="G56" s="15">
        <v>136.55</v>
      </c>
      <c r="H56" s="16">
        <f t="shared" si="0"/>
        <v>25.460000000000008</v>
      </c>
      <c r="I56" s="28">
        <v>111.09</v>
      </c>
      <c r="J56" s="29">
        <f t="shared" si="1"/>
        <v>9008.912486268766</v>
      </c>
      <c r="K56" s="29">
        <f t="shared" si="2"/>
        <v>11074</v>
      </c>
      <c r="L56" s="29">
        <v>1230167</v>
      </c>
      <c r="M56" s="15" t="s">
        <v>23</v>
      </c>
      <c r="N56" s="30" t="s">
        <v>24</v>
      </c>
      <c r="O56" s="32"/>
      <c r="P56" s="1" t="s">
        <v>172</v>
      </c>
      <c r="Q56" s="1" t="s">
        <v>173</v>
      </c>
    </row>
    <row r="57" spans="1:17" s="1" customFormat="1" ht="24.75" customHeight="1">
      <c r="A57" s="11">
        <f t="shared" si="7"/>
        <v>52</v>
      </c>
      <c r="B57" s="12" t="s">
        <v>20</v>
      </c>
      <c r="C57" s="13" t="s">
        <v>174</v>
      </c>
      <c r="D57" s="14">
        <v>27</v>
      </c>
      <c r="E57" s="11" t="s">
        <v>22</v>
      </c>
      <c r="F57" s="11">
        <v>2.9</v>
      </c>
      <c r="G57" s="15">
        <v>136.55</v>
      </c>
      <c r="H57" s="16">
        <f t="shared" si="0"/>
        <v>25.460000000000008</v>
      </c>
      <c r="I57" s="28">
        <v>111.09</v>
      </c>
      <c r="J57" s="29">
        <f t="shared" si="1"/>
        <v>9227.154888319295</v>
      </c>
      <c r="K57" s="29">
        <f t="shared" si="2"/>
        <v>11342</v>
      </c>
      <c r="L57" s="14">
        <v>1259968</v>
      </c>
      <c r="M57" s="15" t="s">
        <v>23</v>
      </c>
      <c r="N57" s="30" t="s">
        <v>24</v>
      </c>
      <c r="O57" s="32"/>
      <c r="P57" s="1" t="s">
        <v>175</v>
      </c>
      <c r="Q57" s="1" t="s">
        <v>176</v>
      </c>
    </row>
    <row r="58" spans="1:17" s="1" customFormat="1" ht="24.75" customHeight="1">
      <c r="A58" s="11">
        <f t="shared" si="7"/>
        <v>53</v>
      </c>
      <c r="B58" s="12" t="s">
        <v>20</v>
      </c>
      <c r="C58" s="13" t="s">
        <v>177</v>
      </c>
      <c r="D58" s="14">
        <v>28</v>
      </c>
      <c r="E58" s="11" t="s">
        <v>22</v>
      </c>
      <c r="F58" s="11">
        <v>2.9</v>
      </c>
      <c r="G58" s="15">
        <v>136.55</v>
      </c>
      <c r="H58" s="16">
        <f t="shared" si="0"/>
        <v>25.460000000000008</v>
      </c>
      <c r="I58" s="28">
        <v>111.09</v>
      </c>
      <c r="J58" s="29">
        <f t="shared" si="1"/>
        <v>9364.796777737092</v>
      </c>
      <c r="K58" s="29">
        <f t="shared" si="2"/>
        <v>11511</v>
      </c>
      <c r="L58" s="29">
        <v>1278763</v>
      </c>
      <c r="M58" s="15" t="s">
        <v>23</v>
      </c>
      <c r="N58" s="30" t="s">
        <v>24</v>
      </c>
      <c r="O58" s="32"/>
      <c r="P58" s="1" t="s">
        <v>178</v>
      </c>
      <c r="Q58" s="1" t="s">
        <v>179</v>
      </c>
    </row>
    <row r="59" spans="1:17" s="1" customFormat="1" ht="24.75" customHeight="1">
      <c r="A59" s="11">
        <f t="shared" si="7"/>
        <v>54</v>
      </c>
      <c r="B59" s="12" t="s">
        <v>28</v>
      </c>
      <c r="C59" s="13" t="s">
        <v>177</v>
      </c>
      <c r="D59" s="14">
        <v>28</v>
      </c>
      <c r="E59" s="11" t="s">
        <v>22</v>
      </c>
      <c r="F59" s="11">
        <v>2.9</v>
      </c>
      <c r="G59" s="15">
        <v>117.13</v>
      </c>
      <c r="H59" s="16">
        <f t="shared" si="0"/>
        <v>21.83999999999999</v>
      </c>
      <c r="I59" s="28">
        <v>95.29</v>
      </c>
      <c r="J59" s="29">
        <f t="shared" si="1"/>
        <v>7404.54196192265</v>
      </c>
      <c r="K59" s="29">
        <f t="shared" si="2"/>
        <v>9102</v>
      </c>
      <c r="L59" s="14">
        <v>867294</v>
      </c>
      <c r="M59" s="15" t="s">
        <v>23</v>
      </c>
      <c r="N59" s="30" t="s">
        <v>24</v>
      </c>
      <c r="O59" s="32"/>
      <c r="P59" s="1" t="s">
        <v>180</v>
      </c>
      <c r="Q59" s="1" t="s">
        <v>181</v>
      </c>
    </row>
    <row r="60" spans="1:17" s="1" customFormat="1" ht="24.75" customHeight="1">
      <c r="A60" s="11">
        <f t="shared" si="7"/>
        <v>55</v>
      </c>
      <c r="B60" s="12" t="s">
        <v>20</v>
      </c>
      <c r="C60" s="13" t="s">
        <v>182</v>
      </c>
      <c r="D60" s="14">
        <v>2</v>
      </c>
      <c r="E60" s="11" t="s">
        <v>22</v>
      </c>
      <c r="F60" s="11">
        <v>2.9</v>
      </c>
      <c r="G60" s="15">
        <v>117.13</v>
      </c>
      <c r="H60" s="16">
        <f t="shared" si="0"/>
        <v>21.83999999999999</v>
      </c>
      <c r="I60" s="28">
        <v>95.29</v>
      </c>
      <c r="J60" s="29">
        <f t="shared" si="1"/>
        <v>8338.879877059677</v>
      </c>
      <c r="K60" s="29">
        <f t="shared" si="2"/>
        <v>10250</v>
      </c>
      <c r="L60" s="29">
        <v>976733</v>
      </c>
      <c r="M60" s="15" t="s">
        <v>23</v>
      </c>
      <c r="N60" s="30" t="s">
        <v>24</v>
      </c>
      <c r="O60" s="32"/>
      <c r="P60" s="1" t="s">
        <v>183</v>
      </c>
      <c r="Q60" s="1" t="s">
        <v>184</v>
      </c>
    </row>
    <row r="61" spans="1:17" s="1" customFormat="1" ht="24.75" customHeight="1">
      <c r="A61" s="11">
        <f t="shared" si="7"/>
        <v>56</v>
      </c>
      <c r="B61" s="12" t="s">
        <v>28</v>
      </c>
      <c r="C61" s="13" t="s">
        <v>182</v>
      </c>
      <c r="D61" s="14">
        <v>2</v>
      </c>
      <c r="E61" s="11" t="s">
        <v>22</v>
      </c>
      <c r="F61" s="11">
        <v>2.9</v>
      </c>
      <c r="G61" s="15">
        <v>136.55</v>
      </c>
      <c r="H61" s="16">
        <f t="shared" si="0"/>
        <v>25.460000000000008</v>
      </c>
      <c r="I61" s="28">
        <v>111.09</v>
      </c>
      <c r="J61" s="29">
        <f t="shared" si="1"/>
        <v>7362.9732698645175</v>
      </c>
      <c r="K61" s="29">
        <f t="shared" si="2"/>
        <v>9050</v>
      </c>
      <c r="L61" s="14">
        <v>1005414</v>
      </c>
      <c r="M61" s="15" t="s">
        <v>23</v>
      </c>
      <c r="N61" s="30" t="s">
        <v>24</v>
      </c>
      <c r="O61" s="32"/>
      <c r="P61" s="1" t="s">
        <v>185</v>
      </c>
      <c r="Q61" s="1" t="s">
        <v>186</v>
      </c>
    </row>
    <row r="62" spans="1:17" s="1" customFormat="1" ht="24.75" customHeight="1">
      <c r="A62" s="11">
        <f t="shared" si="7"/>
        <v>57</v>
      </c>
      <c r="B62" s="12" t="s">
        <v>20</v>
      </c>
      <c r="C62" s="13" t="s">
        <v>187</v>
      </c>
      <c r="D62" s="14">
        <v>4</v>
      </c>
      <c r="E62" s="11" t="s">
        <v>22</v>
      </c>
      <c r="F62" s="11">
        <v>2.9</v>
      </c>
      <c r="G62" s="15">
        <v>117.13</v>
      </c>
      <c r="H62" s="16">
        <f t="shared" si="0"/>
        <v>21.83999999999999</v>
      </c>
      <c r="I62" s="28">
        <v>95.29</v>
      </c>
      <c r="J62" s="29">
        <f t="shared" si="1"/>
        <v>7809.459574831384</v>
      </c>
      <c r="K62" s="29">
        <f t="shared" si="2"/>
        <v>9599</v>
      </c>
      <c r="L62" s="29">
        <v>914722</v>
      </c>
      <c r="M62" s="15" t="s">
        <v>23</v>
      </c>
      <c r="N62" s="30" t="s">
        <v>24</v>
      </c>
      <c r="O62" s="32"/>
      <c r="P62" s="1" t="s">
        <v>188</v>
      </c>
      <c r="Q62" s="1" t="s">
        <v>189</v>
      </c>
    </row>
    <row r="63" spans="1:17" s="1" customFormat="1" ht="24.75" customHeight="1">
      <c r="A63" s="11">
        <f t="shared" si="7"/>
        <v>58</v>
      </c>
      <c r="B63" s="12" t="s">
        <v>20</v>
      </c>
      <c r="C63" s="13" t="s">
        <v>190</v>
      </c>
      <c r="D63" s="14">
        <v>27</v>
      </c>
      <c r="E63" s="11" t="s">
        <v>22</v>
      </c>
      <c r="F63" s="11">
        <v>2.9</v>
      </c>
      <c r="G63" s="15">
        <v>117.13</v>
      </c>
      <c r="H63" s="16">
        <f t="shared" si="0"/>
        <v>21.83999999999999</v>
      </c>
      <c r="I63" s="28">
        <v>95.29</v>
      </c>
      <c r="J63" s="29">
        <f t="shared" si="1"/>
        <v>8374.788696320327</v>
      </c>
      <c r="K63" s="29">
        <f t="shared" si="2"/>
        <v>10294</v>
      </c>
      <c r="L63" s="29">
        <v>980939</v>
      </c>
      <c r="M63" s="15" t="s">
        <v>23</v>
      </c>
      <c r="N63" s="30" t="s">
        <v>24</v>
      </c>
      <c r="O63" s="32"/>
      <c r="P63" s="1" t="s">
        <v>191</v>
      </c>
      <c r="Q63" s="1" t="s">
        <v>192</v>
      </c>
    </row>
    <row r="64" spans="1:17" s="1" customFormat="1" ht="24.75" customHeight="1">
      <c r="A64" s="11">
        <f t="shared" si="7"/>
        <v>59</v>
      </c>
      <c r="B64" s="12" t="s">
        <v>20</v>
      </c>
      <c r="C64" s="13" t="s">
        <v>193</v>
      </c>
      <c r="D64" s="14">
        <v>28</v>
      </c>
      <c r="E64" s="11" t="s">
        <v>22</v>
      </c>
      <c r="F64" s="11">
        <v>2.9</v>
      </c>
      <c r="G64" s="15">
        <v>117.13</v>
      </c>
      <c r="H64" s="16">
        <f t="shared" si="0"/>
        <v>21.83999999999999</v>
      </c>
      <c r="I64" s="28">
        <v>95.29</v>
      </c>
      <c r="J64" s="29">
        <f t="shared" si="1"/>
        <v>8801.767267139077</v>
      </c>
      <c r="K64" s="29">
        <f t="shared" si="2"/>
        <v>10819</v>
      </c>
      <c r="L64" s="29">
        <v>1030951</v>
      </c>
      <c r="M64" s="15" t="s">
        <v>23</v>
      </c>
      <c r="N64" s="30" t="s">
        <v>24</v>
      </c>
      <c r="O64" s="32"/>
      <c r="P64" s="1" t="s">
        <v>194</v>
      </c>
      <c r="Q64" s="1" t="s">
        <v>195</v>
      </c>
    </row>
    <row r="65" spans="1:17" s="1" customFormat="1" ht="24.75" customHeight="1">
      <c r="A65" s="11">
        <f t="shared" si="7"/>
        <v>60</v>
      </c>
      <c r="B65" s="12" t="s">
        <v>28</v>
      </c>
      <c r="C65" s="13" t="s">
        <v>193</v>
      </c>
      <c r="D65" s="14">
        <v>28</v>
      </c>
      <c r="E65" s="11" t="s">
        <v>22</v>
      </c>
      <c r="F65" s="11">
        <v>2.9</v>
      </c>
      <c r="G65" s="15">
        <v>136.55</v>
      </c>
      <c r="H65" s="16">
        <f t="shared" si="0"/>
        <v>25.460000000000008</v>
      </c>
      <c r="I65" s="28">
        <v>111.09</v>
      </c>
      <c r="J65" s="29">
        <f t="shared" si="1"/>
        <v>7521.655071402416</v>
      </c>
      <c r="K65" s="29">
        <f t="shared" si="2"/>
        <v>9245</v>
      </c>
      <c r="L65" s="29">
        <v>1027082</v>
      </c>
      <c r="M65" s="15" t="s">
        <v>23</v>
      </c>
      <c r="N65" s="30" t="s">
        <v>24</v>
      </c>
      <c r="O65" s="32"/>
      <c r="P65" s="1" t="s">
        <v>196</v>
      </c>
      <c r="Q65" s="1" t="s">
        <v>197</v>
      </c>
    </row>
    <row r="66" spans="1:15" s="3" customFormat="1" ht="24.75" customHeight="1">
      <c r="A66" s="38"/>
      <c r="B66" s="39" t="s">
        <v>198</v>
      </c>
      <c r="C66" s="40"/>
      <c r="D66" s="40"/>
      <c r="E66" s="40"/>
      <c r="F66" s="41"/>
      <c r="G66" s="42">
        <f>ROUND(H66+I66,2)</f>
        <v>7104.88</v>
      </c>
      <c r="H66" s="43">
        <f>SUM(H6:H65)</f>
        <v>1324.7899999999986</v>
      </c>
      <c r="I66" s="50">
        <f>ROUND(SUM(I6:I65),2)</f>
        <v>5780.09</v>
      </c>
      <c r="J66" s="51">
        <f t="shared" si="1"/>
        <v>8192.580451745842</v>
      </c>
      <c r="K66" s="51">
        <f>L66/I66</f>
        <v>10070.310496895378</v>
      </c>
      <c r="L66" s="29">
        <f>SUM(L6:L65)</f>
        <v>58207301</v>
      </c>
      <c r="M66" s="42"/>
      <c r="N66" s="52"/>
      <c r="O66" s="53"/>
    </row>
    <row r="67" spans="1:15" s="3" customFormat="1" ht="31.5" customHeight="1">
      <c r="A67" s="44"/>
      <c r="B67" s="45" t="str">
        <f>"本栋销售住宅共"&amp;A65&amp;"套，销售住宅总建筑面积："&amp;G66&amp;"㎡，套内面积："&amp;I66&amp;"㎡，分摊面积："&amp;ROUND(H66,2)&amp;"  ㎡，销售均价："&amp;ROUND(J66,0)&amp;" 元/㎡（建筑面积）、"&amp;I66&amp;" 元/㎡（套内建筑面积）。"</f>
        <v>本栋销售住宅共60套，销售住宅总建筑面积：7104.88㎡，套内面积：5780.09㎡，分摊面积：1324.79  ㎡，销售均价：8193 元/㎡（建筑面积）、5780.09 元/㎡（套内建筑面积）。</v>
      </c>
      <c r="C67" s="45"/>
      <c r="D67" s="45"/>
      <c r="E67" s="45"/>
      <c r="F67" s="45"/>
      <c r="G67" s="45"/>
      <c r="H67" s="45"/>
      <c r="I67" s="45"/>
      <c r="J67" s="45"/>
      <c r="K67" s="45"/>
      <c r="L67" s="54"/>
      <c r="M67" s="45"/>
      <c r="N67" s="45"/>
      <c r="O67" s="45"/>
    </row>
    <row r="68" spans="1:15" s="3" customFormat="1" ht="67.5" customHeight="1">
      <c r="A68" s="46" t="s">
        <v>199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55"/>
      <c r="M68" s="47"/>
      <c r="N68" s="47"/>
      <c r="O68" s="47"/>
    </row>
    <row r="69" spans="1:15" s="3" customFormat="1" ht="24.75" customHeight="1">
      <c r="A69" s="48" t="s">
        <v>200</v>
      </c>
      <c r="B69" s="48"/>
      <c r="C69" s="48"/>
      <c r="D69" s="48"/>
      <c r="E69" s="48"/>
      <c r="F69" s="48"/>
      <c r="G69" s="48"/>
      <c r="H69" s="48"/>
      <c r="I69" s="48"/>
      <c r="J69" s="48"/>
      <c r="K69" s="48" t="s">
        <v>201</v>
      </c>
      <c r="L69" s="56"/>
      <c r="M69" s="48"/>
      <c r="N69" s="49"/>
      <c r="O69" s="49"/>
    </row>
    <row r="70" spans="1:15" s="3" customFormat="1" ht="24.75" customHeight="1">
      <c r="A70" s="48" t="s">
        <v>202</v>
      </c>
      <c r="B70" s="48"/>
      <c r="C70" s="48"/>
      <c r="D70" s="48"/>
      <c r="E70" s="48"/>
      <c r="F70" s="49"/>
      <c r="G70" s="49"/>
      <c r="H70" s="49"/>
      <c r="I70" s="49"/>
      <c r="J70" s="49"/>
      <c r="K70" s="48" t="s">
        <v>203</v>
      </c>
      <c r="L70" s="56"/>
      <c r="M70" s="48"/>
      <c r="N70" s="49"/>
      <c r="O70" s="49"/>
    </row>
    <row r="71" spans="1:12" s="3" customFormat="1" ht="24.75" customHeight="1">
      <c r="A71" s="48" t="s">
        <v>204</v>
      </c>
      <c r="B71" s="48"/>
      <c r="C71" s="48"/>
      <c r="D71" s="48"/>
      <c r="E71" s="48"/>
      <c r="L71" s="1"/>
    </row>
    <row r="72" s="3" customFormat="1" ht="24.75" customHeight="1">
      <c r="L72" s="1"/>
    </row>
    <row r="73" spans="12:17" s="3" customFormat="1" ht="24.75" customHeight="1">
      <c r="L73" s="1"/>
      <c r="Q73" s="3">
        <v>811462</v>
      </c>
    </row>
    <row r="74" spans="12:17" s="3" customFormat="1" ht="24.75" customHeight="1">
      <c r="L74" s="1"/>
      <c r="Q74" s="3">
        <v>918281</v>
      </c>
    </row>
    <row r="75" s="3" customFormat="1" ht="24.75" customHeight="1">
      <c r="L75" s="1"/>
    </row>
    <row r="76" s="3" customFormat="1" ht="24.75" customHeight="1">
      <c r="L76" s="1"/>
    </row>
    <row r="77" s="3" customFormat="1" ht="24.75" customHeight="1">
      <c r="L77" s="1"/>
    </row>
    <row r="78" s="3" customFormat="1" ht="24.75" customHeight="1">
      <c r="L78" s="1"/>
    </row>
    <row r="79" s="3" customFormat="1" ht="24.75" customHeight="1">
      <c r="L79" s="1"/>
    </row>
    <row r="80" s="3" customFormat="1" ht="30.75" customHeight="1">
      <c r="L80" s="1"/>
    </row>
    <row r="81" ht="42" customHeight="1"/>
    <row r="82" ht="51.75" customHeight="1"/>
    <row r="83" ht="27" customHeight="1"/>
    <row r="84" ht="25.5" customHeight="1"/>
  </sheetData>
  <sheetProtection/>
  <mergeCells count="29">
    <mergeCell ref="A1:B1"/>
    <mergeCell ref="A2:O2"/>
    <mergeCell ref="A3:F3"/>
    <mergeCell ref="B66:F66"/>
    <mergeCell ref="B67:O67"/>
    <mergeCell ref="A68:O68"/>
    <mergeCell ref="A69:E69"/>
    <mergeCell ref="K69:L69"/>
    <mergeCell ref="A70:E70"/>
    <mergeCell ref="K70:L70"/>
    <mergeCell ref="A71:E7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28"/>
    <mergeCell ref="O30:O51"/>
    <mergeCell ref="O52:O65"/>
  </mergeCells>
  <conditionalFormatting sqref="L6:L31">
    <cfRule type="expression" priority="8" dxfId="0" stopIfTrue="1">
      <formula>AND(COUNTIF($L$6:$L$31,L6)&gt;1,NOT(ISBLANK(L6)))</formula>
    </cfRule>
  </conditionalFormatting>
  <conditionalFormatting sqref="L32:L54">
    <cfRule type="expression" priority="7" dxfId="0" stopIfTrue="1">
      <formula>AND(COUNTIF($L$32:$L$54,L32)&gt;1,NOT(ISBLANK(L32)))</formula>
    </cfRule>
  </conditionalFormatting>
  <conditionalFormatting sqref="L55:L65">
    <cfRule type="expression" priority="6" dxfId="0" stopIfTrue="1">
      <formula>AND(COUNTIF($L$55:$L$65,L55)&gt;1,NOT(ISBLANK(L55)))</formula>
    </cfRule>
  </conditionalFormatting>
  <conditionalFormatting sqref="L1:L5 L68:L65536 L66">
    <cfRule type="expression" priority="11" dxfId="0" stopIfTrue="1">
      <formula>AND(COUNTIF($L$1:$L$5,L1)+COUNTIF($L$68:$L$65536,L1)+COUNTIF($L$66,L1)&gt;1,NOT(ISBLANK(L1)))</formula>
    </cfRule>
  </conditionalFormatting>
  <printOptions/>
  <pageMargins left="0.4722222222222222" right="0.3145833333333333" top="0.2361111111111111" bottom="0.7083333333333334" header="0.19652777777777777" footer="0.19652777777777777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bgy智慧未来城赵琪</cp:lastModifiedBy>
  <cp:lastPrinted>2016-10-10T07:02:16Z</cp:lastPrinted>
  <dcterms:created xsi:type="dcterms:W3CDTF">2011-04-26T02:07:47Z</dcterms:created>
  <dcterms:modified xsi:type="dcterms:W3CDTF">2024-01-10T03:59:00Z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EB27CEA0F3AB477DA115010751442B1F</vt:lpwstr>
  </property>
</Properties>
</file>