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4.1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<sst xmlns="http://schemas.openxmlformats.org/spreadsheetml/2006/main" count="47" uniqueCount="30">
  <si>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附件2</t>
  </si>
  <si>
    <t>清远市新建商品住房销售价格备案表</t>
  </si>
  <si>
    <t>房地产开发企业名称或中介服务机构名称：清远市凯盛房地产有限公司</t>
  </si>
  <si>
    <t>项目(楼盘)名称：清远凯盛花园小区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</si>
  <si>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</si>
  <si>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</si>
  <si>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</si>
  <si>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</si>
  <si>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</si>
  <si>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</si>
  <si>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</si>
  <si>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</si>
  <si>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</si>
  <si>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</si>
  <si>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</si>
  <si>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</si>
  <si>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</si>
  <si>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</si>
  <si>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</si>
  <si>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三室一厅</t>
  </si>
  <si>
    <t>未售</t>
  </si>
  <si>
    <t>四室一厅</t>
  </si>
  <si>
    <t>本楼栋总面积/均价</t>
  </si>
  <si>
    <t>本栋销售住宅共10套，销售住宅总建筑面积：1192.99㎡，套内面积：1008.08㎡，分摊面积：184.91㎡，销售均价：6081.14 元/㎡（建筑面积）
  7196.59  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</si>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</sst>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21" fillId="35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㼿㼿" xfId="63"/>
    <cellStyle name="㼿" xfId="64"/>
    <cellStyle name="?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M12" sqref="M12"/>
    </sheetView>
  </sheetViews>
  <sheetFormatPr defaultColWidth="9.00390625" defaultRowHeight="14.25"/>
  <cols>
    <col min="1" max="1" width="6.00390625" style="0" customWidth="1"/>
    <col min="2" max="2" width="9.25390625" style="0" customWidth="1"/>
    <col min="3" max="3" width="9.00390625" style="0" customWidth="1"/>
    <col min="4" max="4" width="6.375" style="0" customWidth="1"/>
    <col min="5" max="5" width="10.875" style="0" customWidth="1"/>
    <col min="6" max="6" width="6.125" style="0" customWidth="1"/>
    <col min="7" max="7" width="9.625" style="0" customWidth="1"/>
    <col min="8" max="8" width="10.25390625" style="0" customWidth="1"/>
    <col min="9" max="9" width="11.375" style="0" customWidth="1"/>
    <col min="10" max="10" width="10.625" style="0" customWidth="1"/>
    <col min="11" max="11" width="11.125" style="0" customWidth="1"/>
    <col min="12" max="12" width="13.75390625" style="0" customWidth="1"/>
    <col min="13" max="13" width="9.375" style="0" customWidth="1"/>
    <col min="14" max="14" width="10.25390625" style="0" customWidth="1"/>
    <col min="15" max="15" width="12.125" style="0" customWidth="1"/>
    <col min="17" max="17" width="9.375" style="0" bestFit="1" customWidth="1"/>
    <col min="18" max="18" width="12.625" style="0" bestFit="1" customWidth="1"/>
  </cols>
  <sheetData>
    <row r="1" spans="1:2" ht="18" customHeight="1">
      <c r="A1" s="2" t="s">
        <v>0</v>
      </c>
      <c r="B1" s="2"/>
    </row>
    <row r="2" spans="1:15" ht="22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6" customHeight="1">
      <c r="A3" s="4" t="s">
        <v>2</v>
      </c>
      <c r="B3" s="4"/>
      <c r="C3" s="4"/>
      <c r="D3" s="4"/>
      <c r="E3" s="4"/>
      <c r="F3" s="4"/>
      <c r="G3" s="4"/>
      <c r="H3" s="4"/>
      <c r="I3" s="4" t="s">
        <v>3</v>
      </c>
      <c r="J3" s="4"/>
      <c r="K3" s="4"/>
      <c r="L3" s="4"/>
      <c r="M3" s="4"/>
      <c r="N3" s="21"/>
      <c r="O3" s="21"/>
    </row>
    <row r="4" spans="1:15" ht="30" customHeight="1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22" t="s">
        <v>12</v>
      </c>
      <c r="J4" s="6" t="s">
        <v>13</v>
      </c>
      <c r="K4" s="6" t="s">
        <v>14</v>
      </c>
      <c r="L4" s="22" t="s">
        <v>15</v>
      </c>
      <c r="M4" s="22" t="s">
        <v>16</v>
      </c>
      <c r="N4" s="6" t="s">
        <v>17</v>
      </c>
      <c r="O4" s="5" t="s">
        <v>18</v>
      </c>
    </row>
    <row r="5" spans="1:15" ht="14.25">
      <c r="A5" s="5"/>
      <c r="B5" s="6"/>
      <c r="C5" s="6"/>
      <c r="D5" s="6"/>
      <c r="E5" s="6"/>
      <c r="F5" s="6"/>
      <c r="G5" s="6"/>
      <c r="H5" s="6"/>
      <c r="I5" s="23"/>
      <c r="J5" s="6"/>
      <c r="K5" s="6"/>
      <c r="L5" s="23"/>
      <c r="M5" s="23"/>
      <c r="N5" s="6"/>
      <c r="O5" s="5"/>
    </row>
    <row r="6" spans="1:15" s="1" customFormat="1" ht="24.75" customHeight="1">
      <c r="A6" s="7">
        <v>1</v>
      </c>
      <c r="B6" s="7">
        <v>21</v>
      </c>
      <c r="C6" s="7">
        <v>201</v>
      </c>
      <c r="D6" s="7">
        <v>2</v>
      </c>
      <c r="E6" s="8" t="s">
        <v>19</v>
      </c>
      <c r="F6" s="7">
        <v>3</v>
      </c>
      <c r="G6" s="9">
        <v>110.92</v>
      </c>
      <c r="H6" s="10">
        <v>17.19</v>
      </c>
      <c r="I6" s="24">
        <v>93.73</v>
      </c>
      <c r="J6" s="7">
        <f aca="true" t="shared" si="0" ref="J6:J16">L6/G6</f>
        <v>5775.999999999999</v>
      </c>
      <c r="K6" s="9">
        <f aca="true" t="shared" si="1" ref="K6:K16">L6/I6</f>
        <v>6835.313346847326</v>
      </c>
      <c r="L6" s="9">
        <f>(6080*G6)-6080*G6*5%</f>
        <v>640673.9199999999</v>
      </c>
      <c r="M6" s="9"/>
      <c r="N6" s="25" t="s">
        <v>20</v>
      </c>
      <c r="O6" s="26"/>
    </row>
    <row r="7" spans="1:15" s="1" customFormat="1" ht="24.75" customHeight="1">
      <c r="A7" s="7">
        <v>2</v>
      </c>
      <c r="B7" s="7">
        <v>21</v>
      </c>
      <c r="C7" s="7">
        <v>202</v>
      </c>
      <c r="D7" s="7">
        <v>2</v>
      </c>
      <c r="E7" s="8" t="s">
        <v>19</v>
      </c>
      <c r="F7" s="7">
        <v>3</v>
      </c>
      <c r="G7" s="9">
        <v>113.67</v>
      </c>
      <c r="H7" s="10">
        <v>17.62</v>
      </c>
      <c r="I7" s="24">
        <v>96.05</v>
      </c>
      <c r="J7" s="9">
        <f t="shared" si="0"/>
        <v>5821.125</v>
      </c>
      <c r="K7" s="9">
        <f t="shared" si="1"/>
        <v>6888.9878058302975</v>
      </c>
      <c r="L7" s="9">
        <f>(6127.5*G7)-6127.5*G7*5%</f>
        <v>661687.27875</v>
      </c>
      <c r="M7" s="9"/>
      <c r="N7" s="25" t="s">
        <v>20</v>
      </c>
      <c r="O7" s="26"/>
    </row>
    <row r="8" spans="1:15" s="1" customFormat="1" ht="24.75" customHeight="1">
      <c r="A8" s="7">
        <v>3</v>
      </c>
      <c r="B8" s="7">
        <v>21</v>
      </c>
      <c r="C8" s="7">
        <v>301</v>
      </c>
      <c r="D8" s="7">
        <v>3</v>
      </c>
      <c r="E8" s="8" t="s">
        <v>19</v>
      </c>
      <c r="F8" s="7">
        <v>3</v>
      </c>
      <c r="G8" s="9">
        <v>110.92</v>
      </c>
      <c r="H8" s="10">
        <v>17.19</v>
      </c>
      <c r="I8" s="24">
        <v>93.73</v>
      </c>
      <c r="J8" s="9">
        <f t="shared" si="0"/>
        <v>5821.125</v>
      </c>
      <c r="K8" s="9">
        <f t="shared" si="1"/>
        <v>6888.7142323695725</v>
      </c>
      <c r="L8" s="9">
        <f>(6127.5*G8)-6127.5*G8*5%</f>
        <v>645679.185</v>
      </c>
      <c r="M8" s="9"/>
      <c r="N8" s="25" t="s">
        <v>20</v>
      </c>
      <c r="O8" s="26"/>
    </row>
    <row r="9" spans="1:15" s="1" customFormat="1" ht="24.75" customHeight="1">
      <c r="A9" s="7">
        <v>4</v>
      </c>
      <c r="B9" s="7">
        <v>21</v>
      </c>
      <c r="C9" s="7">
        <v>302</v>
      </c>
      <c r="D9" s="7">
        <v>3</v>
      </c>
      <c r="E9" s="7" t="s">
        <v>19</v>
      </c>
      <c r="F9" s="7">
        <v>3</v>
      </c>
      <c r="G9" s="9">
        <v>113.67</v>
      </c>
      <c r="H9" s="10">
        <v>17.62</v>
      </c>
      <c r="I9" s="24">
        <v>96.05</v>
      </c>
      <c r="J9" s="7">
        <f t="shared" si="0"/>
        <v>5866.249999999999</v>
      </c>
      <c r="K9" s="9">
        <f t="shared" si="1"/>
        <v>6942.390812077043</v>
      </c>
      <c r="L9" s="9">
        <f>(6175*G9)-6175*G9*5%</f>
        <v>666816.6375</v>
      </c>
      <c r="M9" s="9"/>
      <c r="N9" s="25" t="s">
        <v>20</v>
      </c>
      <c r="O9" s="26"/>
    </row>
    <row r="10" spans="1:15" s="1" customFormat="1" ht="24.75" customHeight="1">
      <c r="A10" s="7">
        <v>5</v>
      </c>
      <c r="B10" s="7">
        <v>21</v>
      </c>
      <c r="C10" s="7">
        <v>401</v>
      </c>
      <c r="D10" s="7">
        <v>4</v>
      </c>
      <c r="E10" s="7" t="s">
        <v>19</v>
      </c>
      <c r="F10" s="7">
        <v>3</v>
      </c>
      <c r="G10" s="9">
        <v>110.92</v>
      </c>
      <c r="H10" s="10">
        <v>17.19</v>
      </c>
      <c r="I10" s="24">
        <v>93.73</v>
      </c>
      <c r="J10" s="27">
        <f t="shared" si="0"/>
        <v>5866.249999999999</v>
      </c>
      <c r="K10" s="9">
        <f t="shared" si="1"/>
        <v>6942.115117891816</v>
      </c>
      <c r="L10" s="9">
        <f>(6175*G10)-6175*G10*5%</f>
        <v>650684.45</v>
      </c>
      <c r="M10" s="9"/>
      <c r="N10" s="25" t="s">
        <v>20</v>
      </c>
      <c r="O10" s="26"/>
    </row>
    <row r="11" spans="1:15" s="1" customFormat="1" ht="24.75" customHeight="1">
      <c r="A11" s="7">
        <v>6</v>
      </c>
      <c r="B11" s="7">
        <v>21</v>
      </c>
      <c r="C11" s="7">
        <v>402</v>
      </c>
      <c r="D11" s="7">
        <v>4</v>
      </c>
      <c r="E11" s="7" t="s">
        <v>19</v>
      </c>
      <c r="F11" s="7">
        <v>3</v>
      </c>
      <c r="G11" s="9">
        <v>113.67</v>
      </c>
      <c r="H11" s="10">
        <v>17.62</v>
      </c>
      <c r="I11" s="24">
        <v>96.05</v>
      </c>
      <c r="J11" s="9">
        <f t="shared" si="0"/>
        <v>5911.375</v>
      </c>
      <c r="K11" s="9">
        <f t="shared" si="1"/>
        <v>6995.793818323789</v>
      </c>
      <c r="L11" s="9">
        <f>(6222.5*G11)-6222.5*G11*5%</f>
        <v>671945.99625</v>
      </c>
      <c r="M11" s="9"/>
      <c r="N11" s="25" t="s">
        <v>20</v>
      </c>
      <c r="O11" s="26"/>
    </row>
    <row r="12" spans="1:15" s="1" customFormat="1" ht="24.75" customHeight="1">
      <c r="A12" s="7">
        <v>7</v>
      </c>
      <c r="B12" s="7">
        <v>21</v>
      </c>
      <c r="C12" s="7">
        <v>501</v>
      </c>
      <c r="D12" s="7">
        <v>5</v>
      </c>
      <c r="E12" s="7" t="s">
        <v>19</v>
      </c>
      <c r="F12" s="7">
        <v>3</v>
      </c>
      <c r="G12" s="9">
        <v>110.92</v>
      </c>
      <c r="H12" s="10">
        <v>17.19</v>
      </c>
      <c r="I12" s="24">
        <v>93.73</v>
      </c>
      <c r="J12" s="7">
        <f t="shared" si="0"/>
        <v>5956.5</v>
      </c>
      <c r="K12" s="9">
        <f t="shared" si="1"/>
        <v>7048.916888936306</v>
      </c>
      <c r="L12" s="9">
        <f>(6270*G12)-6270*G12*5%</f>
        <v>660694.98</v>
      </c>
      <c r="M12" s="9"/>
      <c r="N12" s="25" t="s">
        <v>20</v>
      </c>
      <c r="O12" s="26"/>
    </row>
    <row r="13" spans="1:15" s="1" customFormat="1" ht="24.75" customHeight="1">
      <c r="A13" s="7">
        <v>8</v>
      </c>
      <c r="B13" s="7">
        <v>21</v>
      </c>
      <c r="C13" s="7">
        <v>502</v>
      </c>
      <c r="D13" s="7">
        <v>5</v>
      </c>
      <c r="E13" s="7" t="s">
        <v>19</v>
      </c>
      <c r="F13" s="7">
        <v>3</v>
      </c>
      <c r="G13" s="9">
        <v>113.67</v>
      </c>
      <c r="H13" s="10">
        <v>17.62</v>
      </c>
      <c r="I13" s="24">
        <v>96.05</v>
      </c>
      <c r="J13" s="9">
        <f t="shared" si="0"/>
        <v>6001.625</v>
      </c>
      <c r="K13" s="9">
        <f t="shared" si="1"/>
        <v>7102.599830817283</v>
      </c>
      <c r="L13" s="9">
        <f>(6317.5*G13)-6317.5*G13*5%</f>
        <v>682204.71375</v>
      </c>
      <c r="M13" s="9"/>
      <c r="N13" s="25" t="s">
        <v>20</v>
      </c>
      <c r="O13" s="26"/>
    </row>
    <row r="14" spans="1:15" s="1" customFormat="1" ht="24.75" customHeight="1">
      <c r="A14" s="7">
        <v>9</v>
      </c>
      <c r="B14" s="7">
        <v>21</v>
      </c>
      <c r="C14" s="7">
        <v>601</v>
      </c>
      <c r="D14" s="7">
        <v>6</v>
      </c>
      <c r="E14" s="8" t="s">
        <v>21</v>
      </c>
      <c r="F14" s="7">
        <v>3</v>
      </c>
      <c r="G14" s="9">
        <v>147.02</v>
      </c>
      <c r="H14" s="10">
        <v>22.79</v>
      </c>
      <c r="I14" s="24">
        <v>124.23</v>
      </c>
      <c r="J14" s="7">
        <f t="shared" si="0"/>
        <v>6678.5</v>
      </c>
      <c r="K14" s="9">
        <f t="shared" si="1"/>
        <v>7903.671174434517</v>
      </c>
      <c r="L14" s="9">
        <f>(7030*G14)-7030*G14*5%</f>
        <v>981873.0700000001</v>
      </c>
      <c r="M14" s="9"/>
      <c r="N14" s="25" t="s">
        <v>20</v>
      </c>
      <c r="O14" s="26"/>
    </row>
    <row r="15" spans="1:15" s="1" customFormat="1" ht="24.75" customHeight="1">
      <c r="A15" s="7">
        <v>10</v>
      </c>
      <c r="B15" s="7">
        <v>21</v>
      </c>
      <c r="C15" s="7">
        <v>602</v>
      </c>
      <c r="D15" s="7">
        <v>6</v>
      </c>
      <c r="E15" s="7" t="s">
        <v>21</v>
      </c>
      <c r="F15" s="7">
        <v>3</v>
      </c>
      <c r="G15" s="9">
        <v>147.61</v>
      </c>
      <c r="H15" s="10">
        <v>22.88</v>
      </c>
      <c r="I15" s="24">
        <v>124.73</v>
      </c>
      <c r="J15" s="9">
        <f t="shared" si="0"/>
        <v>6723.625</v>
      </c>
      <c r="K15" s="9">
        <f t="shared" si="1"/>
        <v>7956.98136975868</v>
      </c>
      <c r="L15" s="9">
        <f>(7077.5*G15)-7077.5*G15*5%</f>
        <v>992474.2862500001</v>
      </c>
      <c r="M15" s="9"/>
      <c r="N15" s="25" t="s">
        <v>20</v>
      </c>
      <c r="O15" s="26"/>
    </row>
    <row r="16" spans="1:15" s="1" customFormat="1" ht="24.75" customHeight="1">
      <c r="A16" s="11" t="s">
        <v>22</v>
      </c>
      <c r="B16" s="11"/>
      <c r="C16" s="11"/>
      <c r="D16" s="11"/>
      <c r="E16" s="11"/>
      <c r="F16" s="12"/>
      <c r="G16" s="13">
        <f>H16+I16</f>
        <v>1192.99</v>
      </c>
      <c r="H16" s="14">
        <f aca="true" t="shared" si="2" ref="H16:L16">SUM(H6:H15)</f>
        <v>184.91</v>
      </c>
      <c r="I16" s="14">
        <f t="shared" si="2"/>
        <v>1008.08</v>
      </c>
      <c r="J16" s="13">
        <f t="shared" si="0"/>
        <v>6081.136067779277</v>
      </c>
      <c r="K16" s="13">
        <f t="shared" si="1"/>
        <v>7196.586101797476</v>
      </c>
      <c r="L16" s="13">
        <f t="shared" si="2"/>
        <v>7254734.5175</v>
      </c>
      <c r="M16" s="13"/>
      <c r="N16" s="28"/>
      <c r="O16" s="28"/>
    </row>
    <row r="17" spans="1:15" s="1" customFormat="1" ht="57" customHeight="1">
      <c r="A17" s="15" t="s">
        <v>23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29"/>
    </row>
    <row r="18" spans="1:15" s="1" customFormat="1" ht="73.5" customHeight="1">
      <c r="A18" s="17" t="s">
        <v>24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s="1" customFormat="1" ht="24.75" customHeight="1">
      <c r="A19" s="19" t="s">
        <v>25</v>
      </c>
      <c r="B19" s="19"/>
      <c r="C19" s="19"/>
      <c r="D19" s="19"/>
      <c r="E19" s="19"/>
      <c r="F19" s="19"/>
      <c r="G19" s="19"/>
      <c r="H19" s="19"/>
      <c r="I19" s="19"/>
      <c r="J19" s="19"/>
      <c r="K19" s="19" t="s">
        <v>26</v>
      </c>
      <c r="L19" s="19"/>
      <c r="M19" s="19"/>
      <c r="N19" s="20"/>
      <c r="O19" s="20"/>
    </row>
    <row r="20" spans="1:15" s="1" customFormat="1" ht="24.75" customHeight="1">
      <c r="A20" s="19" t="s">
        <v>27</v>
      </c>
      <c r="B20" s="19"/>
      <c r="C20" s="19"/>
      <c r="D20" s="19"/>
      <c r="E20" s="19"/>
      <c r="F20" s="20"/>
      <c r="G20" s="20"/>
      <c r="H20" s="20"/>
      <c r="I20" s="20"/>
      <c r="J20" s="20"/>
      <c r="K20" s="19" t="s">
        <v>28</v>
      </c>
      <c r="L20" s="19"/>
      <c r="M20" s="19"/>
      <c r="N20" s="20"/>
      <c r="O20" s="20"/>
    </row>
    <row r="21" spans="1:5" s="1" customFormat="1" ht="24.75" customHeight="1">
      <c r="A21" s="19" t="s">
        <v>29</v>
      </c>
      <c r="B21" s="19"/>
      <c r="C21" s="19"/>
      <c r="D21" s="19"/>
      <c r="E21" s="19"/>
    </row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  <row r="30" s="1" customFormat="1" ht="30.75" customHeight="1"/>
    <row r="31" ht="42" customHeight="1"/>
    <row r="32" ht="51.75" customHeight="1"/>
    <row r="33" ht="27" customHeight="1"/>
    <row r="34" ht="25.5" customHeight="1"/>
  </sheetData>
  <sheetProtection/>
  <mergeCells count="27">
    <mergeCell ref="A1:B1"/>
    <mergeCell ref="A2:O2"/>
    <mergeCell ref="A3:G3"/>
    <mergeCell ref="I3:L3"/>
    <mergeCell ref="A16:F16"/>
    <mergeCell ref="A17:O17"/>
    <mergeCell ref="A18:O18"/>
    <mergeCell ref="A19:E19"/>
    <mergeCell ref="K19:L19"/>
    <mergeCell ref="A20:E20"/>
    <mergeCell ref="K20:L20"/>
    <mergeCell ref="A21:E2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275" right="0.31" top="0.07847222222222222" bottom="0.03888888888888889" header="0.2" footer="0.2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yanyanya</cp:lastModifiedBy>
  <cp:lastPrinted>2016-10-10T07:02:16Z</cp:lastPrinted>
  <dcterms:created xsi:type="dcterms:W3CDTF">2011-04-26T02:07:47Z</dcterms:created>
  <dcterms:modified xsi:type="dcterms:W3CDTF">2024-01-17T06:45:34Z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BB33F11EEDD9459F97F779D251AB6437</vt:lpwstr>
  </property>
</Properties>
</file>