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4.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<sst xmlns="http://schemas.openxmlformats.org/spreadsheetml/2006/main" count="47" uniqueCount="30">
  <si>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附件2</t>
  </si>
  <si>
    <t>清远市新建商品住房销售价格备案表</t>
  </si>
  <si>
    <t>房地产开发企业名称或中介服务机构名称：清远市凯盛房地产有限公司</t>
  </si>
  <si>
    <t>项目(楼盘)名称：清远凯盛花园小区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</si>
  <si>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</si>
  <si>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</si>
  <si>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</si>
  <si>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</si>
  <si>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</si>
  <si>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</si>
  <si>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</si>
  <si>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</si>
  <si>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</si>
  <si>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</si>
  <si>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</si>
  <si>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</si>
  <si>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</si>
  <si>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</si>
  <si>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</si>
  <si>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三室一厅</t>
  </si>
  <si>
    <t>未售</t>
  </si>
  <si>
    <t>四室一厅</t>
  </si>
  <si>
    <t>本楼栋总面积/均价</t>
  </si>
  <si>
    <t>本栋销售住宅共10套，销售住宅总建筑面积：1197.98㎡，套内面积：1008.08㎡，分摊面积：189.9㎡，销售均价：6081.13元/㎡ （建筑面积）、7226.68元/㎡（套内建筑面积）。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</si>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</sst>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5" fillId="8" borderId="2" applyNumberFormat="0" applyFont="0" applyAlignment="0" applyProtection="0"/>
    <xf numFmtId="0" fontId="34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10" borderId="0" applyNumberFormat="0" applyBorder="0" applyAlignment="0" applyProtection="0"/>
    <xf numFmtId="0" fontId="36" fillId="0" borderId="4" applyNumberFormat="0" applyFill="0" applyAlignment="0" applyProtection="0"/>
    <xf numFmtId="0" fontId="34" fillId="11" borderId="0" applyNumberFormat="0" applyBorder="0" applyAlignment="0" applyProtection="0"/>
    <xf numFmtId="0" fontId="42" fillId="12" borderId="5" applyNumberFormat="0" applyAlignment="0" applyProtection="0"/>
    <xf numFmtId="0" fontId="43" fillId="12" borderId="1" applyNumberFormat="0" applyAlignment="0" applyProtection="0"/>
    <xf numFmtId="0" fontId="44" fillId="13" borderId="6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15" fillId="34" borderId="0" applyNumberFormat="0" applyBorder="0" applyAlignment="0" applyProtection="0"/>
    <xf numFmtId="0" fontId="23" fillId="0" borderId="9" applyNumberFormat="0" applyFill="0" applyAlignment="0" applyProtection="0"/>
    <xf numFmtId="0" fontId="19" fillId="0" borderId="10" applyNumberFormat="0" applyFill="0" applyAlignment="0" applyProtection="0"/>
    <xf numFmtId="0" fontId="11" fillId="35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</cellXfs>
  <cellStyles count="54">
    <cellStyle name="Normal" xfId="0"/>
    <cellStyle name="㼿㼿㼿?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?" xfId="64"/>
    <cellStyle name="㼿" xfId="65"/>
    <cellStyle name="㼿?" xfId="66"/>
    <cellStyle name="㼿㼿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  <col min="17" max="17" width="9.375" style="0" bestFit="1" customWidth="1"/>
    <col min="19" max="19" width="10.375" style="0" bestFit="1" customWidth="1"/>
  </cols>
  <sheetData>
    <row r="1" spans="1:2" ht="12.75" customHeight="1">
      <c r="A1" s="2" t="s">
        <v>0</v>
      </c>
      <c r="B1" s="2"/>
    </row>
    <row r="2" spans="1:15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4"/>
      <c r="K3" s="4"/>
      <c r="N3" s="21"/>
      <c r="O3" s="21"/>
    </row>
    <row r="4" spans="1:15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2" t="s">
        <v>12</v>
      </c>
      <c r="J4" s="6" t="s">
        <v>13</v>
      </c>
      <c r="K4" s="6" t="s">
        <v>14</v>
      </c>
      <c r="L4" s="22" t="s">
        <v>15</v>
      </c>
      <c r="M4" s="22" t="s">
        <v>16</v>
      </c>
      <c r="N4" s="6" t="s">
        <v>17</v>
      </c>
      <c r="O4" s="5" t="s">
        <v>18</v>
      </c>
    </row>
    <row r="5" spans="1:15" ht="14.25">
      <c r="A5" s="5"/>
      <c r="B5" s="6"/>
      <c r="C5" s="6"/>
      <c r="D5" s="6"/>
      <c r="E5" s="6"/>
      <c r="F5" s="6"/>
      <c r="G5" s="6"/>
      <c r="H5" s="6"/>
      <c r="I5" s="23"/>
      <c r="J5" s="6"/>
      <c r="K5" s="6"/>
      <c r="L5" s="23"/>
      <c r="M5" s="23"/>
      <c r="N5" s="6"/>
      <c r="O5" s="5"/>
    </row>
    <row r="6" spans="1:15" s="1" customFormat="1" ht="24.75" customHeight="1">
      <c r="A6" s="7">
        <v>1</v>
      </c>
      <c r="B6" s="7">
        <v>22</v>
      </c>
      <c r="C6" s="7">
        <v>201</v>
      </c>
      <c r="D6" s="7">
        <v>2</v>
      </c>
      <c r="E6" s="8" t="s">
        <v>19</v>
      </c>
      <c r="F6" s="7">
        <v>3</v>
      </c>
      <c r="G6" s="9">
        <v>114.14</v>
      </c>
      <c r="H6" s="10">
        <v>18.09</v>
      </c>
      <c r="I6" s="24">
        <v>96.05</v>
      </c>
      <c r="J6" s="9">
        <f aca="true" t="shared" si="0" ref="J6:J16">L6/G6</f>
        <v>5821.125</v>
      </c>
      <c r="K6" s="9">
        <f aca="true" t="shared" si="1" ref="K6:K16">L6/I6</f>
        <v>6917.472228006247</v>
      </c>
      <c r="L6" s="9">
        <f>(6127.5*G6)-6127.5*G6*5%</f>
        <v>664423.2075</v>
      </c>
      <c r="M6" s="9"/>
      <c r="N6" s="25" t="s">
        <v>20</v>
      </c>
      <c r="O6" s="26"/>
    </row>
    <row r="7" spans="1:15" s="1" customFormat="1" ht="24.75" customHeight="1">
      <c r="A7" s="7">
        <v>2</v>
      </c>
      <c r="B7" s="7">
        <v>22</v>
      </c>
      <c r="C7" s="7">
        <v>202</v>
      </c>
      <c r="D7" s="7">
        <v>2</v>
      </c>
      <c r="E7" s="8" t="s">
        <v>19</v>
      </c>
      <c r="F7" s="7">
        <v>3</v>
      </c>
      <c r="G7" s="9">
        <v>111.39</v>
      </c>
      <c r="H7" s="10">
        <v>17.66</v>
      </c>
      <c r="I7" s="24">
        <v>93.73</v>
      </c>
      <c r="J7" s="7">
        <f t="shared" si="0"/>
        <v>5775.999999999999</v>
      </c>
      <c r="K7" s="9">
        <f t="shared" si="1"/>
        <v>6864.276538994985</v>
      </c>
      <c r="L7" s="9">
        <f>(6080*G7)-6080*G7*5%</f>
        <v>643388.6399999999</v>
      </c>
      <c r="M7" s="9"/>
      <c r="N7" s="25" t="s">
        <v>20</v>
      </c>
      <c r="O7" s="26"/>
    </row>
    <row r="8" spans="1:15" s="1" customFormat="1" ht="24.75" customHeight="1">
      <c r="A8" s="7">
        <v>3</v>
      </c>
      <c r="B8" s="7">
        <v>22</v>
      </c>
      <c r="C8" s="7">
        <v>301</v>
      </c>
      <c r="D8" s="7">
        <v>3</v>
      </c>
      <c r="E8" s="8" t="s">
        <v>19</v>
      </c>
      <c r="F8" s="7">
        <v>3</v>
      </c>
      <c r="G8" s="9">
        <v>114.14</v>
      </c>
      <c r="H8" s="10">
        <v>18.09</v>
      </c>
      <c r="I8" s="24">
        <v>96.05</v>
      </c>
      <c r="J8" s="7">
        <f t="shared" si="0"/>
        <v>5866.25</v>
      </c>
      <c r="K8" s="9">
        <f t="shared" si="1"/>
        <v>6971.096043727226</v>
      </c>
      <c r="L8" s="9">
        <f>(6175*G8)-6175*G8*5%</f>
        <v>669573.775</v>
      </c>
      <c r="M8" s="9"/>
      <c r="N8" s="25" t="s">
        <v>20</v>
      </c>
      <c r="O8" s="26"/>
    </row>
    <row r="9" spans="1:15" s="1" customFormat="1" ht="24.75" customHeight="1">
      <c r="A9" s="7">
        <v>4</v>
      </c>
      <c r="B9" s="7">
        <v>22</v>
      </c>
      <c r="C9" s="7">
        <v>302</v>
      </c>
      <c r="D9" s="7">
        <v>3</v>
      </c>
      <c r="E9" s="8" t="s">
        <v>19</v>
      </c>
      <c r="F9" s="7">
        <v>3</v>
      </c>
      <c r="G9" s="9">
        <v>111.39</v>
      </c>
      <c r="H9" s="10">
        <v>17.66</v>
      </c>
      <c r="I9" s="24">
        <v>93.73</v>
      </c>
      <c r="J9" s="9">
        <f t="shared" si="0"/>
        <v>5821.125</v>
      </c>
      <c r="K9" s="9">
        <f t="shared" si="1"/>
        <v>6917.903699455884</v>
      </c>
      <c r="L9" s="9">
        <f>(6127.5*G9)-6127.5*G9*5%</f>
        <v>648415.11375</v>
      </c>
      <c r="M9" s="9"/>
      <c r="N9" s="25" t="s">
        <v>20</v>
      </c>
      <c r="O9" s="26"/>
    </row>
    <row r="10" spans="1:15" s="1" customFormat="1" ht="24.75" customHeight="1">
      <c r="A10" s="7">
        <v>5</v>
      </c>
      <c r="B10" s="7">
        <v>22</v>
      </c>
      <c r="C10" s="7">
        <v>401</v>
      </c>
      <c r="D10" s="7">
        <v>4</v>
      </c>
      <c r="E10" s="8" t="s">
        <v>19</v>
      </c>
      <c r="F10" s="7">
        <v>3</v>
      </c>
      <c r="G10" s="9">
        <v>114.14</v>
      </c>
      <c r="H10" s="10">
        <v>18.09</v>
      </c>
      <c r="I10" s="24">
        <v>96.05</v>
      </c>
      <c r="J10" s="9">
        <f t="shared" si="0"/>
        <v>5911.375</v>
      </c>
      <c r="K10" s="9">
        <f t="shared" si="1"/>
        <v>7024.719859448204</v>
      </c>
      <c r="L10" s="9">
        <f>(6222.5*G10)-6222.5*G10*5%</f>
        <v>674724.3425</v>
      </c>
      <c r="M10" s="9"/>
      <c r="N10" s="25" t="s">
        <v>20</v>
      </c>
      <c r="O10" s="26"/>
    </row>
    <row r="11" spans="1:15" s="1" customFormat="1" ht="24.75" customHeight="1">
      <c r="A11" s="7">
        <v>6</v>
      </c>
      <c r="B11" s="7">
        <v>22</v>
      </c>
      <c r="C11" s="7">
        <v>402</v>
      </c>
      <c r="D11" s="7">
        <v>4</v>
      </c>
      <c r="E11" s="8" t="s">
        <v>19</v>
      </c>
      <c r="F11" s="7">
        <v>3</v>
      </c>
      <c r="G11" s="9">
        <v>111.39</v>
      </c>
      <c r="H11" s="10">
        <v>17.66</v>
      </c>
      <c r="I11" s="24">
        <v>93.73</v>
      </c>
      <c r="J11" s="7">
        <f t="shared" si="0"/>
        <v>5866.25</v>
      </c>
      <c r="K11" s="9">
        <f t="shared" si="1"/>
        <v>6971.530859916782</v>
      </c>
      <c r="L11" s="9">
        <f>(6175*G11)-6175*G11*5%</f>
        <v>653441.5875</v>
      </c>
      <c r="M11" s="9"/>
      <c r="N11" s="25" t="s">
        <v>20</v>
      </c>
      <c r="O11" s="26"/>
    </row>
    <row r="12" spans="1:15" s="1" customFormat="1" ht="24.75" customHeight="1">
      <c r="A12" s="7">
        <v>7</v>
      </c>
      <c r="B12" s="7">
        <v>22</v>
      </c>
      <c r="C12" s="7">
        <v>501</v>
      </c>
      <c r="D12" s="7">
        <v>5</v>
      </c>
      <c r="E12" s="8" t="s">
        <v>19</v>
      </c>
      <c r="F12" s="7">
        <v>3</v>
      </c>
      <c r="G12" s="9">
        <v>114.14</v>
      </c>
      <c r="H12" s="10">
        <v>18.09</v>
      </c>
      <c r="I12" s="24">
        <v>96.05</v>
      </c>
      <c r="J12" s="9">
        <f t="shared" si="0"/>
        <v>6001.624999999999</v>
      </c>
      <c r="K12" s="9">
        <f t="shared" si="1"/>
        <v>7131.967490890161</v>
      </c>
      <c r="L12" s="9">
        <f>(6317.5*G12)-6317.5*G12*5%</f>
        <v>685025.4774999999</v>
      </c>
      <c r="M12" s="9"/>
      <c r="N12" s="25" t="s">
        <v>20</v>
      </c>
      <c r="O12" s="26"/>
    </row>
    <row r="13" spans="1:15" s="1" customFormat="1" ht="24.75" customHeight="1">
      <c r="A13" s="7">
        <v>8</v>
      </c>
      <c r="B13" s="7">
        <v>22</v>
      </c>
      <c r="C13" s="7">
        <v>502</v>
      </c>
      <c r="D13" s="7">
        <v>5</v>
      </c>
      <c r="E13" s="8" t="s">
        <v>19</v>
      </c>
      <c r="F13" s="7">
        <v>3</v>
      </c>
      <c r="G13" s="9">
        <v>111.39</v>
      </c>
      <c r="H13" s="10">
        <v>17.66</v>
      </c>
      <c r="I13" s="24">
        <v>93.73</v>
      </c>
      <c r="J13" s="7">
        <f t="shared" si="0"/>
        <v>5956.5</v>
      </c>
      <c r="K13" s="9">
        <f t="shared" si="1"/>
        <v>7078.7851808385785</v>
      </c>
      <c r="L13" s="9">
        <f>(6270*G13)-6270*G13*5%</f>
        <v>663494.535</v>
      </c>
      <c r="M13" s="9"/>
      <c r="N13" s="25" t="s">
        <v>20</v>
      </c>
      <c r="O13" s="26"/>
    </row>
    <row r="14" spans="1:15" s="1" customFormat="1" ht="24.75" customHeight="1">
      <c r="A14" s="7">
        <v>9</v>
      </c>
      <c r="B14" s="7">
        <v>22</v>
      </c>
      <c r="C14" s="7">
        <v>601</v>
      </c>
      <c r="D14" s="7">
        <v>6</v>
      </c>
      <c r="E14" s="8" t="s">
        <v>21</v>
      </c>
      <c r="F14" s="7">
        <v>3</v>
      </c>
      <c r="G14" s="9">
        <v>148.23</v>
      </c>
      <c r="H14" s="10">
        <v>23.5</v>
      </c>
      <c r="I14" s="24">
        <v>124.73</v>
      </c>
      <c r="J14" s="9">
        <f t="shared" si="0"/>
        <v>6723.625</v>
      </c>
      <c r="K14" s="9">
        <f t="shared" si="1"/>
        <v>7990.402739918223</v>
      </c>
      <c r="L14" s="9">
        <f>(7077.5*G14)-7077.5*G14*5%</f>
        <v>996642.93375</v>
      </c>
      <c r="M14" s="9"/>
      <c r="N14" s="25" t="s">
        <v>20</v>
      </c>
      <c r="O14" s="26"/>
    </row>
    <row r="15" spans="1:15" s="1" customFormat="1" ht="24.75" customHeight="1">
      <c r="A15" s="7">
        <v>10</v>
      </c>
      <c r="B15" s="7">
        <v>22</v>
      </c>
      <c r="C15" s="7">
        <v>602</v>
      </c>
      <c r="D15" s="7">
        <v>6</v>
      </c>
      <c r="E15" s="8" t="s">
        <v>21</v>
      </c>
      <c r="F15" s="7">
        <v>3</v>
      </c>
      <c r="G15" s="9">
        <v>147.63</v>
      </c>
      <c r="H15" s="10">
        <v>23.4</v>
      </c>
      <c r="I15" s="24">
        <v>124.23</v>
      </c>
      <c r="J15" s="7">
        <f t="shared" si="0"/>
        <v>6678.500000000001</v>
      </c>
      <c r="K15" s="9">
        <f t="shared" si="1"/>
        <v>7936.464259840619</v>
      </c>
      <c r="L15" s="9">
        <f>(7030*G15)-7030*G15*5%</f>
        <v>985946.9550000001</v>
      </c>
      <c r="M15" s="9"/>
      <c r="N15" s="25" t="s">
        <v>20</v>
      </c>
      <c r="O15" s="26"/>
    </row>
    <row r="16" spans="1:15" s="1" customFormat="1" ht="24.75" customHeight="1">
      <c r="A16" s="11" t="s">
        <v>22</v>
      </c>
      <c r="B16" s="11"/>
      <c r="C16" s="11"/>
      <c r="D16" s="11"/>
      <c r="E16" s="11"/>
      <c r="F16" s="12"/>
      <c r="G16" s="13">
        <f>H16+I16</f>
        <v>1197.98</v>
      </c>
      <c r="H16" s="14">
        <f aca="true" t="shared" si="2" ref="H16:L16">SUM(H6:H15)</f>
        <v>189.9</v>
      </c>
      <c r="I16" s="14">
        <f t="shared" si="2"/>
        <v>1008.08</v>
      </c>
      <c r="J16" s="13">
        <f t="shared" si="0"/>
        <v>6081.133714669694</v>
      </c>
      <c r="K16" s="13">
        <f t="shared" si="1"/>
        <v>7226.6849530791205</v>
      </c>
      <c r="L16" s="13">
        <f t="shared" si="2"/>
        <v>7285076.5675</v>
      </c>
      <c r="M16" s="13"/>
      <c r="N16" s="27"/>
      <c r="O16" s="27"/>
    </row>
    <row r="17" spans="1:15" s="1" customFormat="1" ht="43.5" customHeight="1">
      <c r="A17" s="15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8"/>
    </row>
    <row r="18" spans="1:15" s="1" customFormat="1" ht="61.5" customHeight="1">
      <c r="A18" s="17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" customFormat="1" ht="18.75" customHeight="1">
      <c r="A19" s="1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26</v>
      </c>
      <c r="L19" s="19"/>
      <c r="M19" s="19"/>
      <c r="N19" s="20"/>
      <c r="O19" s="20"/>
    </row>
    <row r="20" spans="1:15" s="1" customFormat="1" ht="18.75" customHeight="1">
      <c r="A20" s="19" t="s">
        <v>27</v>
      </c>
      <c r="B20" s="19"/>
      <c r="C20" s="19"/>
      <c r="D20" s="19"/>
      <c r="E20" s="19"/>
      <c r="F20" s="20"/>
      <c r="G20" s="20"/>
      <c r="H20" s="20"/>
      <c r="I20" s="20"/>
      <c r="J20" s="20"/>
      <c r="K20" s="19" t="s">
        <v>28</v>
      </c>
      <c r="L20" s="19"/>
      <c r="M20" s="19"/>
      <c r="N20" s="20"/>
      <c r="O20" s="20"/>
    </row>
    <row r="21" spans="1:5" s="1" customFormat="1" ht="18" customHeight="1">
      <c r="A21" s="19" t="s">
        <v>29</v>
      </c>
      <c r="B21" s="19"/>
      <c r="C21" s="19"/>
      <c r="D21" s="19"/>
      <c r="E21" s="19"/>
    </row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30.75" customHeight="1"/>
    <row r="31" ht="42" customHeight="1"/>
    <row r="32" ht="51.75" customHeight="1"/>
    <row r="33" ht="27" customHeight="1"/>
    <row r="34" ht="25.5" customHeight="1"/>
  </sheetData>
  <sheetProtection/>
  <mergeCells count="26">
    <mergeCell ref="A1:B1"/>
    <mergeCell ref="A2:O2"/>
    <mergeCell ref="A3:G3"/>
    <mergeCell ref="A16:F16"/>
    <mergeCell ref="A17:O17"/>
    <mergeCell ref="A18:O18"/>
    <mergeCell ref="A19:E19"/>
    <mergeCell ref="K19:L19"/>
    <mergeCell ref="A20:E20"/>
    <mergeCell ref="K20:L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15694444444444444" bottom="0.03888888888888889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2016-10-10T07:02:16Z</cp:lastPrinted>
  <dcterms:created xsi:type="dcterms:W3CDTF">2011-04-26T02:07:47Z</dcterms:created>
  <dcterms:modified xsi:type="dcterms:W3CDTF">2024-01-17T06:45:47Z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7CE2284D8B6C437B978FAAD3CA223937</vt:lpwstr>
  </property>
</Properties>
</file>