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12" activeTab="0"/>
  </bookViews>
  <sheets>
    <sheet name="总表" sheetId="1" r:id="rId1"/>
  </sheets>
  <definedNames>
    <definedName name="_xlnm.Print_Area" localSheetId="0">'总表'!$A$1:$P$29</definedName>
  </definedNames>
  <calcPr fullCalcOnLoad="1"/>
</workbook>
</file>

<file path=xl/sharedStrings.xml><?xml version="1.0" encoding="utf-8"?>
<sst xmlns="http://schemas.openxmlformats.org/spreadsheetml/2006/main" count="54" uniqueCount="46">
  <si>
    <t>附件</t>
  </si>
  <si>
    <t>2024年中央就业补助资金和省级促进就业创业发展专项资金分配方案</t>
  </si>
  <si>
    <t>单位：万元</t>
  </si>
  <si>
    <t>序号</t>
  </si>
  <si>
    <t>地区（单位）</t>
  </si>
  <si>
    <t>中央就业补助资金</t>
  </si>
  <si>
    <t>省级就业创业政策性补贴</t>
  </si>
  <si>
    <t>创业担保贷款贴息和奖补</t>
  </si>
  <si>
    <t>广东技工</t>
  </si>
  <si>
    <t>人社公共服务能力和平台建设</t>
  </si>
  <si>
    <t>粤菜师傅</t>
  </si>
  <si>
    <t>南粤家政</t>
  </si>
  <si>
    <t>专业建设</t>
  </si>
  <si>
    <t>合计</t>
  </si>
  <si>
    <t>备注</t>
  </si>
  <si>
    <t>小计</t>
  </si>
  <si>
    <t>就业创业政策性补贴和服务补助</t>
  </si>
  <si>
    <t>就业见习补贴</t>
  </si>
  <si>
    <t>清远技师学院校园设施改造扩建工程</t>
  </si>
  <si>
    <t>社保档案影像化</t>
  </si>
  <si>
    <t>“清远味道”品牌建设推广</t>
  </si>
  <si>
    <t>第六届粤港澳大湾区“粤菜师傅”技能大赛暨粤菜产业文化交流活动</t>
  </si>
  <si>
    <t>粤北片区“南粤家政”供需对接交流活动</t>
  </si>
  <si>
    <t>“南粤家政”基层服务站</t>
  </si>
  <si>
    <t>清远市技师学院新能源汽车检测与维修专业（优质培育）</t>
  </si>
  <si>
    <t>清远市（不含省直管县）小计</t>
  </si>
  <si>
    <t>市本级</t>
  </si>
  <si>
    <t>市人社局本级</t>
  </si>
  <si>
    <t>工作由市本级具体实施</t>
  </si>
  <si>
    <t>市技师学院</t>
  </si>
  <si>
    <t>省戴帽下达资金</t>
  </si>
  <si>
    <t>市人才就业服务中心</t>
  </si>
  <si>
    <t>工作由市本级（市人才就业服务中心）具体实施</t>
  </si>
  <si>
    <t>市社保局</t>
  </si>
  <si>
    <t>工作由市本级（市社保局）具体实施</t>
  </si>
  <si>
    <t>清城区</t>
  </si>
  <si>
    <t>省戴帽下达资金1570.74万元，部分市本级资金247.5万元分配至清城区</t>
  </si>
  <si>
    <t>清新区</t>
  </si>
  <si>
    <t>省直管县小计</t>
  </si>
  <si>
    <t>英德市</t>
  </si>
  <si>
    <t>连州市</t>
  </si>
  <si>
    <t>佛冈县</t>
  </si>
  <si>
    <t>连山县</t>
  </si>
  <si>
    <t>连南县</t>
  </si>
  <si>
    <t>阳山县</t>
  </si>
  <si>
    <t>备注：
          省戴帽下达至清城区中央资金就业创业政策性补贴和服务补助1360万元，中央资金就业见习补贴25万元，省级就业创业政策性补贴143万元，创业担保贷款贴息和奖补32.736万元，南粤家政10万元，合计1570.736万元。因就业见习补贴申领、高校毕业生求职创业补贴、员工制家政企业社保补贴申领共3个市级权力事项下放至清城区人社局实施工作，部分市本级资金247.5万元（中央资金就业创业政策性补贴和服务补助217.5万元，中央资金就业见习补贴30万元）分配至清城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</si>
</sst>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name val="楷体_GB2312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5" fillId="25" borderId="0" applyNumberFormat="0" applyBorder="0" applyAlignment="0" applyProtection="0"/>
    <xf numFmtId="0" fontId="8" fillId="0" borderId="0">
      <alignment vertical="center"/>
      <protection/>
    </xf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8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8" fillId="0" borderId="0">
      <alignment vertical="center"/>
      <protection/>
    </xf>
    <xf numFmtId="0" fontId="28" fillId="32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2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horizontal="justify" vertical="center"/>
    </xf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2" fillId="0" borderId="0" applyNumberFormat="0" applyFill="0" applyBorder="0" applyProtection="0">
      <alignment vertical="center"/>
    </xf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3" fontId="2" fillId="0" borderId="9" xfId="24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9" xfId="0" applyNumberForma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3" fontId="2" fillId="0" borderId="9" xfId="24" applyNumberFormat="1" applyFont="1" applyBorder="1" applyAlignment="1">
      <alignment horizontal="center" vertical="center" wrapText="1"/>
    </xf>
  </cellXfs>
  <cellStyles count="68">
    <cellStyle name="Normal" xfId="0"/>
    <cellStyle name="常规_Sheet8" xfId="15"/>
    <cellStyle name="Currency [0]" xfId="16"/>
    <cellStyle name="20% - 强调文字颜色 3" xfId="17"/>
    <cellStyle name="输入" xfId="18"/>
    <cellStyle name="Currency" xfId="19"/>
    <cellStyle name="Comma [0]" xfId="20"/>
    <cellStyle name="@ET_Style?b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@ET_Style?sub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@ET_Style?center" xfId="58"/>
    <cellStyle name="20% - 强调文字颜色 4" xfId="59"/>
    <cellStyle name="常规_发展农村电商促进就业创业_1" xfId="60"/>
    <cellStyle name="40% - 强调文字颜色 4" xfId="61"/>
    <cellStyle name="强调文字颜色 5" xfId="62"/>
    <cellStyle name="常规_发展农村电商促进就业创业_2" xfId="63"/>
    <cellStyle name="40% - 强调文字颜色 5" xfId="64"/>
    <cellStyle name="60% - 强调文字颜色 5" xfId="65"/>
    <cellStyle name="强调文字颜色 6" xfId="66"/>
    <cellStyle name="40% - 强调文字颜色 6" xfId="67"/>
    <cellStyle name="常规_发展农村电商促进就业创业" xfId="68"/>
    <cellStyle name="60% - 强调文字颜色 6" xfId="69"/>
    <cellStyle name="@ET_Style?@page" xfId="70"/>
    <cellStyle name="@ET_Style?th" xfId="71"/>
    <cellStyle name="@ET_Style?ol" xfId="72"/>
    <cellStyle name="@ET_Style?s" xfId="73"/>
    <cellStyle name="常规_人力资源社会保障公共服务能力和平台" xfId="74"/>
    <cellStyle name="@ET_Style?h1" xfId="75"/>
    <cellStyle name="@ET_Style?p.p15" xfId="76"/>
    <cellStyle name="@ET_Style?p.p0" xfId="77"/>
    <cellStyle name="@ET_Style?var" xfId="78"/>
    <cellStyle name="@ET_Style?u" xfId="79"/>
    <cellStyle name="常规_人力资源社会保障公共服务能力和平台_1" xfId="80"/>
    <cellStyle name="@ET_Style?@font-face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SheetLayoutView="100" workbookViewId="0" topLeftCell="A2">
      <selection activeCell="A2" sqref="A2:P2"/>
    </sheetView>
  </sheetViews>
  <sheetFormatPr defaultColWidth="9.00390625" defaultRowHeight="14.25"/>
  <cols>
    <col min="1" max="1" width="8.125" style="0" customWidth="1"/>
    <col min="2" max="2" width="13.125" style="0" customWidth="1"/>
    <col min="3" max="3" width="8.625" style="0" customWidth="1"/>
    <col min="4" max="4" width="7.50390625" style="0" customWidth="1"/>
    <col min="5" max="5" width="7.625" style="0" customWidth="1"/>
    <col min="6" max="6" width="7.75390625" style="0" customWidth="1"/>
    <col min="7" max="8" width="10.75390625" style="0" customWidth="1"/>
    <col min="9" max="9" width="12.25390625" style="0" customWidth="1"/>
    <col min="10" max="10" width="8.00390625" style="0" customWidth="1"/>
    <col min="11" max="11" width="13.00390625" style="0" customWidth="1"/>
    <col min="12" max="14" width="10.75390625" style="0" customWidth="1"/>
    <col min="15" max="15" width="12.50390625" style="0" customWidth="1"/>
    <col min="16" max="16" width="30.50390625" style="0" customWidth="1"/>
  </cols>
  <sheetData>
    <row r="1" ht="15">
      <c r="A1" t="s">
        <v>0</v>
      </c>
    </row>
    <row r="2" spans="1:16" ht="36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 customHeight="1">
      <c r="A3" s="3"/>
      <c r="B3" s="3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P3" s="29" t="s">
        <v>2</v>
      </c>
    </row>
    <row r="4" spans="1:16" ht="51" customHeight="1">
      <c r="A4" s="5" t="s">
        <v>3</v>
      </c>
      <c r="B4" s="5" t="s">
        <v>4</v>
      </c>
      <c r="C4" s="5" t="s">
        <v>5</v>
      </c>
      <c r="D4" s="5"/>
      <c r="E4" s="5"/>
      <c r="F4" s="5" t="s">
        <v>6</v>
      </c>
      <c r="G4" s="5" t="s">
        <v>7</v>
      </c>
      <c r="H4" s="6" t="s">
        <v>8</v>
      </c>
      <c r="I4" s="5" t="s">
        <v>9</v>
      </c>
      <c r="J4" s="30" t="s">
        <v>10</v>
      </c>
      <c r="K4" s="31"/>
      <c r="L4" s="5" t="s">
        <v>11</v>
      </c>
      <c r="M4" s="5"/>
      <c r="N4" s="5" t="s">
        <v>12</v>
      </c>
      <c r="O4" s="5" t="s">
        <v>13</v>
      </c>
      <c r="P4" s="5" t="s">
        <v>14</v>
      </c>
    </row>
    <row r="5" spans="1:16" s="1" customFormat="1" ht="108.75" customHeight="1">
      <c r="A5" s="7"/>
      <c r="B5" s="7"/>
      <c r="C5" s="7" t="s">
        <v>15</v>
      </c>
      <c r="D5" s="6" t="s">
        <v>16</v>
      </c>
      <c r="E5" s="5" t="s">
        <v>17</v>
      </c>
      <c r="F5" s="7"/>
      <c r="G5" s="7"/>
      <c r="H5" s="8" t="s">
        <v>18</v>
      </c>
      <c r="I5" s="8" t="s">
        <v>19</v>
      </c>
      <c r="J5" s="8" t="s">
        <v>20</v>
      </c>
      <c r="K5" s="7" t="s">
        <v>21</v>
      </c>
      <c r="L5" s="32" t="s">
        <v>22</v>
      </c>
      <c r="M5" s="33" t="s">
        <v>23</v>
      </c>
      <c r="N5" s="34" t="s">
        <v>24</v>
      </c>
      <c r="O5" s="7"/>
      <c r="P5" s="7"/>
    </row>
    <row r="6" spans="1:16" s="1" customFormat="1" ht="60.75" customHeight="1">
      <c r="A6" s="7"/>
      <c r="B6" s="7" t="s">
        <v>25</v>
      </c>
      <c r="C6" s="7">
        <f aca="true" t="shared" si="0" ref="C6:N6">C7+C12+C13</f>
        <v>3961</v>
      </c>
      <c r="D6" s="7">
        <f t="shared" si="0"/>
        <v>3886</v>
      </c>
      <c r="E6" s="7">
        <f t="shared" si="0"/>
        <v>75</v>
      </c>
      <c r="F6" s="7">
        <f t="shared" si="0"/>
        <v>408</v>
      </c>
      <c r="G6" s="7">
        <f t="shared" si="0"/>
        <v>117.744</v>
      </c>
      <c r="H6" s="7">
        <f t="shared" si="0"/>
        <v>2000</v>
      </c>
      <c r="I6" s="7">
        <f t="shared" si="0"/>
        <v>120</v>
      </c>
      <c r="J6" s="7">
        <f t="shared" si="0"/>
        <v>250</v>
      </c>
      <c r="K6" s="7">
        <f t="shared" si="0"/>
        <v>300</v>
      </c>
      <c r="L6" s="7">
        <f t="shared" si="0"/>
        <v>50</v>
      </c>
      <c r="M6" s="7">
        <f t="shared" si="0"/>
        <v>30</v>
      </c>
      <c r="N6" s="7">
        <f t="shared" si="0"/>
        <v>100</v>
      </c>
      <c r="O6" s="35">
        <f>C6+F6+G6+H6+I6+J6+K6+L6+M6+N6</f>
        <v>7336.744</v>
      </c>
      <c r="P6" s="36"/>
    </row>
    <row r="7" spans="1:16" ht="24" customHeight="1">
      <c r="A7" s="9">
        <v>1</v>
      </c>
      <c r="B7" s="9" t="s">
        <v>26</v>
      </c>
      <c r="C7" s="10">
        <f>SUM(C8:C11)</f>
        <v>912.5</v>
      </c>
      <c r="D7" s="11">
        <f>SUM(D8:D11)</f>
        <v>912.5</v>
      </c>
      <c r="E7" s="11">
        <f>SUM(E8:E11)</f>
        <v>0</v>
      </c>
      <c r="F7" s="12">
        <v>119</v>
      </c>
      <c r="G7" s="12">
        <v>54.912</v>
      </c>
      <c r="H7" s="11">
        <f aca="true" t="shared" si="1" ref="H7:N7">SUM(H8:H11)</f>
        <v>2000</v>
      </c>
      <c r="I7" s="11">
        <f t="shared" si="1"/>
        <v>120</v>
      </c>
      <c r="J7" s="11">
        <f t="shared" si="1"/>
        <v>250</v>
      </c>
      <c r="K7" s="11">
        <f t="shared" si="1"/>
        <v>300</v>
      </c>
      <c r="L7" s="37">
        <f t="shared" si="1"/>
        <v>50</v>
      </c>
      <c r="M7" s="37">
        <f t="shared" si="1"/>
        <v>10</v>
      </c>
      <c r="N7" s="11">
        <f t="shared" si="1"/>
        <v>100</v>
      </c>
      <c r="O7" s="35">
        <f aca="true" t="shared" si="2" ref="O7:O20">C7+F7+G7+H7+I7+J7+K7+L7+M7+N7</f>
        <v>3916.4120000000003</v>
      </c>
      <c r="P7" s="38"/>
    </row>
    <row r="8" spans="1:16" ht="24" customHeight="1">
      <c r="A8" s="9"/>
      <c r="B8" s="13" t="s">
        <v>27</v>
      </c>
      <c r="C8" s="10">
        <f aca="true" t="shared" si="3" ref="C8:C13">SUM(D8:E8)</f>
        <v>0</v>
      </c>
      <c r="D8" s="14"/>
      <c r="E8" s="14"/>
      <c r="F8" s="15">
        <v>115</v>
      </c>
      <c r="G8" s="16"/>
      <c r="H8" s="17"/>
      <c r="I8" s="17"/>
      <c r="J8" s="17">
        <v>250</v>
      </c>
      <c r="K8" s="17">
        <v>300</v>
      </c>
      <c r="L8" s="39">
        <v>50</v>
      </c>
      <c r="M8" s="39"/>
      <c r="N8" s="40"/>
      <c r="O8" s="35">
        <f t="shared" si="2"/>
        <v>715</v>
      </c>
      <c r="P8" s="38" t="s">
        <v>28</v>
      </c>
    </row>
    <row r="9" spans="1:16" ht="46.5" customHeight="1">
      <c r="A9" s="9"/>
      <c r="B9" s="13" t="s">
        <v>29</v>
      </c>
      <c r="C9" s="10">
        <f t="shared" si="3"/>
        <v>0</v>
      </c>
      <c r="D9" s="10"/>
      <c r="E9" s="10"/>
      <c r="F9" s="10"/>
      <c r="G9" s="10"/>
      <c r="H9" s="10">
        <v>2000</v>
      </c>
      <c r="I9" s="10"/>
      <c r="J9" s="10"/>
      <c r="K9" s="10"/>
      <c r="L9" s="10"/>
      <c r="M9" s="10"/>
      <c r="N9" s="10">
        <v>100</v>
      </c>
      <c r="O9" s="35">
        <f t="shared" si="2"/>
        <v>2100</v>
      </c>
      <c r="P9" s="41" t="s">
        <v>30</v>
      </c>
    </row>
    <row r="10" spans="1:16" ht="42" customHeight="1">
      <c r="A10" s="9"/>
      <c r="B10" s="18" t="s">
        <v>31</v>
      </c>
      <c r="C10" s="12">
        <f t="shared" si="3"/>
        <v>912.5</v>
      </c>
      <c r="D10" s="12">
        <v>912.5</v>
      </c>
      <c r="E10" s="12">
        <v>0</v>
      </c>
      <c r="F10" s="12">
        <v>4</v>
      </c>
      <c r="G10" s="12">
        <v>54.912</v>
      </c>
      <c r="H10" s="12"/>
      <c r="I10" s="12"/>
      <c r="J10" s="12"/>
      <c r="K10" s="12"/>
      <c r="L10" s="12"/>
      <c r="M10" s="12">
        <v>10</v>
      </c>
      <c r="N10" s="12"/>
      <c r="O10" s="35">
        <f t="shared" si="2"/>
        <v>981.412</v>
      </c>
      <c r="P10" s="41" t="s">
        <v>32</v>
      </c>
    </row>
    <row r="11" spans="1:16" ht="33" customHeight="1">
      <c r="A11" s="9"/>
      <c r="B11" s="13" t="s">
        <v>33</v>
      </c>
      <c r="C11" s="10">
        <f t="shared" si="3"/>
        <v>0</v>
      </c>
      <c r="D11" s="10"/>
      <c r="E11" s="10"/>
      <c r="F11" s="10"/>
      <c r="G11" s="10"/>
      <c r="H11" s="10"/>
      <c r="I11" s="10">
        <v>120</v>
      </c>
      <c r="J11" s="10"/>
      <c r="K11" s="10"/>
      <c r="L11" s="10"/>
      <c r="M11" s="10"/>
      <c r="N11" s="10"/>
      <c r="O11" s="35">
        <f t="shared" si="2"/>
        <v>120</v>
      </c>
      <c r="P11" s="41" t="s">
        <v>34</v>
      </c>
    </row>
    <row r="12" spans="1:16" ht="54" customHeight="1">
      <c r="A12" s="9">
        <v>2</v>
      </c>
      <c r="B12" s="9" t="s">
        <v>35</v>
      </c>
      <c r="C12" s="10">
        <f t="shared" si="3"/>
        <v>1632.5</v>
      </c>
      <c r="D12" s="10">
        <v>1577.5</v>
      </c>
      <c r="E12" s="10">
        <v>55</v>
      </c>
      <c r="F12" s="10">
        <v>143</v>
      </c>
      <c r="G12" s="10">
        <v>32.736</v>
      </c>
      <c r="H12" s="10"/>
      <c r="I12" s="10"/>
      <c r="J12" s="10"/>
      <c r="K12" s="10"/>
      <c r="L12" s="10"/>
      <c r="M12" s="10">
        <v>10</v>
      </c>
      <c r="N12" s="10"/>
      <c r="O12" s="35">
        <f t="shared" si="2"/>
        <v>1818.236</v>
      </c>
      <c r="P12" s="41" t="s">
        <v>36</v>
      </c>
    </row>
    <row r="13" spans="1:16" ht="24" customHeight="1">
      <c r="A13" s="9">
        <v>3</v>
      </c>
      <c r="B13" s="9" t="s">
        <v>37</v>
      </c>
      <c r="C13" s="10">
        <f t="shared" si="3"/>
        <v>1416</v>
      </c>
      <c r="D13" s="10">
        <v>1396</v>
      </c>
      <c r="E13" s="10">
        <v>20</v>
      </c>
      <c r="F13" s="10">
        <v>146</v>
      </c>
      <c r="G13" s="10">
        <v>30.096</v>
      </c>
      <c r="H13" s="10"/>
      <c r="I13" s="10"/>
      <c r="J13" s="10"/>
      <c r="K13" s="10"/>
      <c r="L13" s="10"/>
      <c r="M13" s="10">
        <v>10</v>
      </c>
      <c r="N13" s="10"/>
      <c r="O13" s="35">
        <f t="shared" si="2"/>
        <v>1602.096</v>
      </c>
      <c r="P13" s="42" t="s">
        <v>30</v>
      </c>
    </row>
    <row r="14" spans="1:16" s="1" customFormat="1" ht="36" customHeight="1">
      <c r="A14" s="19"/>
      <c r="B14" s="20" t="s">
        <v>38</v>
      </c>
      <c r="C14" s="21">
        <f aca="true" t="shared" si="4" ref="C14:J14">SUM(C15:C20)</f>
        <v>3424</v>
      </c>
      <c r="D14" s="22">
        <f t="shared" si="4"/>
        <v>3311</v>
      </c>
      <c r="E14" s="22">
        <f t="shared" si="4"/>
        <v>113</v>
      </c>
      <c r="F14" s="21">
        <f t="shared" si="4"/>
        <v>348</v>
      </c>
      <c r="G14" s="21">
        <f t="shared" si="4"/>
        <v>410.256</v>
      </c>
      <c r="H14" s="22">
        <f t="shared" si="4"/>
        <v>0</v>
      </c>
      <c r="I14" s="22">
        <f t="shared" si="4"/>
        <v>0</v>
      </c>
      <c r="J14" s="22">
        <f t="shared" si="4"/>
        <v>0</v>
      </c>
      <c r="K14" s="22">
        <v>0</v>
      </c>
      <c r="L14" s="22">
        <f>SUM(L15:L20)</f>
        <v>0</v>
      </c>
      <c r="M14" s="22">
        <f>SUM(M15:M20)</f>
        <v>20</v>
      </c>
      <c r="N14" s="22">
        <f>SUM(N15:N20)</f>
        <v>0</v>
      </c>
      <c r="O14" s="35">
        <f t="shared" si="2"/>
        <v>4202.256</v>
      </c>
      <c r="P14" s="43"/>
    </row>
    <row r="15" spans="1:16" ht="24" customHeight="1">
      <c r="A15" s="9">
        <v>4</v>
      </c>
      <c r="B15" s="9" t="s">
        <v>39</v>
      </c>
      <c r="C15" s="10">
        <f aca="true" t="shared" si="5" ref="C15:C21">SUM(D15:E15)</f>
        <v>1033</v>
      </c>
      <c r="D15" s="23">
        <v>1008</v>
      </c>
      <c r="E15" s="14">
        <v>25</v>
      </c>
      <c r="F15" s="15">
        <v>106</v>
      </c>
      <c r="G15" s="16">
        <v>75.504</v>
      </c>
      <c r="H15" s="24"/>
      <c r="I15" s="24"/>
      <c r="J15" s="24"/>
      <c r="K15" s="24"/>
      <c r="L15" s="44"/>
      <c r="M15" s="44"/>
      <c r="N15" s="44"/>
      <c r="O15" s="35">
        <f t="shared" si="2"/>
        <v>1214.504</v>
      </c>
      <c r="P15" s="38" t="s">
        <v>30</v>
      </c>
    </row>
    <row r="16" spans="1:16" ht="24" customHeight="1">
      <c r="A16" s="9">
        <v>5</v>
      </c>
      <c r="B16" s="9" t="s">
        <v>40</v>
      </c>
      <c r="C16" s="10">
        <f t="shared" si="5"/>
        <v>894</v>
      </c>
      <c r="D16" s="23">
        <v>892</v>
      </c>
      <c r="E16" s="14">
        <v>2</v>
      </c>
      <c r="F16" s="15">
        <v>94</v>
      </c>
      <c r="G16" s="16">
        <v>26.4</v>
      </c>
      <c r="H16" s="24"/>
      <c r="I16" s="24"/>
      <c r="J16" s="24"/>
      <c r="K16" s="24"/>
      <c r="L16" s="44"/>
      <c r="M16" s="44"/>
      <c r="N16" s="44"/>
      <c r="O16" s="35">
        <f t="shared" si="2"/>
        <v>1014.4</v>
      </c>
      <c r="P16" s="38" t="s">
        <v>30</v>
      </c>
    </row>
    <row r="17" spans="1:16" ht="24" customHeight="1">
      <c r="A17" s="9">
        <v>6</v>
      </c>
      <c r="B17" s="9" t="s">
        <v>41</v>
      </c>
      <c r="C17" s="10">
        <f t="shared" si="5"/>
        <v>409</v>
      </c>
      <c r="D17" s="23">
        <v>389</v>
      </c>
      <c r="E17" s="14">
        <v>20</v>
      </c>
      <c r="F17" s="15">
        <v>41</v>
      </c>
      <c r="G17" s="16">
        <v>84.48</v>
      </c>
      <c r="H17" s="24"/>
      <c r="I17" s="24"/>
      <c r="J17" s="24"/>
      <c r="K17" s="24"/>
      <c r="L17" s="44"/>
      <c r="M17" s="44"/>
      <c r="N17" s="44"/>
      <c r="O17" s="35">
        <f t="shared" si="2"/>
        <v>534.48</v>
      </c>
      <c r="P17" s="38" t="s">
        <v>30</v>
      </c>
    </row>
    <row r="18" spans="1:16" ht="24" customHeight="1">
      <c r="A18" s="9">
        <v>7</v>
      </c>
      <c r="B18" s="9" t="s">
        <v>42</v>
      </c>
      <c r="C18" s="10">
        <f t="shared" si="5"/>
        <v>150</v>
      </c>
      <c r="D18" s="25">
        <v>144</v>
      </c>
      <c r="E18" s="26">
        <v>6</v>
      </c>
      <c r="F18" s="15">
        <v>15</v>
      </c>
      <c r="G18" s="16">
        <v>52.8</v>
      </c>
      <c r="H18" s="24"/>
      <c r="I18" s="24"/>
      <c r="J18" s="24"/>
      <c r="K18" s="24"/>
      <c r="L18" s="39"/>
      <c r="M18" s="39">
        <v>10</v>
      </c>
      <c r="N18" s="44"/>
      <c r="O18" s="35">
        <f t="shared" si="2"/>
        <v>227.8</v>
      </c>
      <c r="P18" s="38" t="s">
        <v>30</v>
      </c>
    </row>
    <row r="19" spans="1:16" ht="24" customHeight="1">
      <c r="A19" s="9">
        <v>8</v>
      </c>
      <c r="B19" s="9" t="s">
        <v>43</v>
      </c>
      <c r="C19" s="10">
        <f t="shared" si="5"/>
        <v>154</v>
      </c>
      <c r="D19" s="25">
        <v>144</v>
      </c>
      <c r="E19" s="26">
        <v>10</v>
      </c>
      <c r="F19" s="15">
        <v>15</v>
      </c>
      <c r="G19" s="16">
        <v>20.592</v>
      </c>
      <c r="H19" s="24"/>
      <c r="I19" s="24"/>
      <c r="J19" s="24"/>
      <c r="K19" s="24"/>
      <c r="L19" s="44"/>
      <c r="M19" s="44"/>
      <c r="N19" s="44"/>
      <c r="O19" s="35">
        <f t="shared" si="2"/>
        <v>189.59199999999998</v>
      </c>
      <c r="P19" s="38" t="s">
        <v>30</v>
      </c>
    </row>
    <row r="20" spans="1:16" ht="24" customHeight="1">
      <c r="A20" s="9">
        <v>9</v>
      </c>
      <c r="B20" s="9" t="s">
        <v>44</v>
      </c>
      <c r="C20" s="10">
        <f t="shared" si="5"/>
        <v>784</v>
      </c>
      <c r="D20" s="25">
        <v>734</v>
      </c>
      <c r="E20" s="26">
        <v>50</v>
      </c>
      <c r="F20" s="15">
        <v>77</v>
      </c>
      <c r="G20" s="16">
        <v>150.48</v>
      </c>
      <c r="H20" s="27"/>
      <c r="I20" s="27"/>
      <c r="J20" s="27"/>
      <c r="K20" s="27"/>
      <c r="L20" s="39"/>
      <c r="M20" s="39">
        <v>10</v>
      </c>
      <c r="N20" s="44"/>
      <c r="O20" s="35">
        <f t="shared" si="2"/>
        <v>1021.48</v>
      </c>
      <c r="P20" s="38" t="s">
        <v>30</v>
      </c>
    </row>
    <row r="21" spans="1:16" ht="36" customHeight="1">
      <c r="A21" s="20" t="s">
        <v>13</v>
      </c>
      <c r="B21" s="19"/>
      <c r="C21" s="21">
        <f aca="true" t="shared" si="6" ref="C21:I21">C6+C14</f>
        <v>7385</v>
      </c>
      <c r="D21" s="21">
        <f t="shared" si="6"/>
        <v>7197</v>
      </c>
      <c r="E21" s="21">
        <f t="shared" si="6"/>
        <v>188</v>
      </c>
      <c r="F21" s="21">
        <f t="shared" si="6"/>
        <v>756</v>
      </c>
      <c r="G21" s="21">
        <f t="shared" si="6"/>
        <v>528</v>
      </c>
      <c r="H21" s="21">
        <f t="shared" si="6"/>
        <v>2000</v>
      </c>
      <c r="I21" s="21">
        <f t="shared" si="6"/>
        <v>120</v>
      </c>
      <c r="J21" s="45">
        <f>J6+J14+K6+K14</f>
        <v>550</v>
      </c>
      <c r="K21" s="46"/>
      <c r="L21" s="45">
        <f>L6+L14+M6+M14</f>
        <v>100</v>
      </c>
      <c r="M21" s="46"/>
      <c r="N21" s="21">
        <f>N6+N14</f>
        <v>100</v>
      </c>
      <c r="O21" s="47">
        <f>O6+O14</f>
        <v>11539</v>
      </c>
      <c r="P21" s="38"/>
    </row>
    <row r="22" spans="1:16" ht="15">
      <c r="A22" s="28" t="s">
        <v>45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1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ht="1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39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15" hidden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15" hidden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5" hidden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5" hidden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</sheetData>
  <sheetProtection/>
  <mergeCells count="14">
    <mergeCell ref="A2:P2"/>
    <mergeCell ref="C4:E4"/>
    <mergeCell ref="J4:K4"/>
    <mergeCell ref="L4:M4"/>
    <mergeCell ref="A21:B21"/>
    <mergeCell ref="J21:K21"/>
    <mergeCell ref="L21:M21"/>
    <mergeCell ref="A4:A5"/>
    <mergeCell ref="B4:B5"/>
    <mergeCell ref="F4:F5"/>
    <mergeCell ref="G4:G5"/>
    <mergeCell ref="O4:O5"/>
    <mergeCell ref="P4:P5"/>
    <mergeCell ref="A22:P29"/>
  </mergeCells>
  <printOptions horizontalCentered="1"/>
  <pageMargins left="0.19652777777777777" right="0.19652777777777777" top="0.4326388888888889" bottom="0.11805555555555555" header="0.5118055555555555" footer="0.5118055555555555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刘剑元</dc:creator>
  <cp:keywords/>
  <dc:description/>
  <cp:lastModifiedBy>lenovo</cp:lastModifiedBy>
  <dcterms:created xsi:type="dcterms:W3CDTF">2021-01-07T18:13:31Z</dcterms:created>
  <dcterms:modified xsi:type="dcterms:W3CDTF">2024-02-21T01:12:32Z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