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0290" tabRatio="714" activeTab="0"/>
  </bookViews>
  <sheets>
    <sheet name="1幢" sheetId="1" r:id="rId1"/>
  </sheets>
  <definedNames>
    <definedName name="_xlnm.Print_Area" localSheetId="0">'1幢'!$C$1:$Q$12</definedName>
    <definedName name="_xlnm.Print_Titles" localSheetId="0">'1幢'!$1:$5</definedName>
    <definedName name="_xlnm._FilterDatabase" localSheetId="0" hidden="1">'1幢'!$A$5:$X$24</definedName>
  </definedNames>
  <calcPr fullCalcOnLoad="1"/>
</workbook>
</file>

<file path=xl/sharedStrings.xml><?xml version="1.0" encoding="utf-8"?>
<sst xmlns="http://schemas.openxmlformats.org/spreadsheetml/2006/main" count="34" uniqueCount="33">
  <si>
    <t>附件2</t>
  </si>
  <si>
    <t>清远市新建商品住房销售价格备案表</t>
  </si>
  <si>
    <t>房地产开发企业名称或中介服务机构名称：清远市碧兴房地产开发有限公司</t>
  </si>
  <si>
    <t>项目(楼盘)名称：碧桂园名门花园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</si>
  <si>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</si>
  <si>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</si>
  <si>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</si>
  <si>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</si>
  <si>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</si>
  <si>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</si>
  <si>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</si>
  <si>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</si>
  <si>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</si>
  <si>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</si>
  <si>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</si>
  <si>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</si>
  <si>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</si>
  <si>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</si>
  <si>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</si>
  <si>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学府一号一街15座</t>
  </si>
  <si>
    <t>1幢</t>
  </si>
  <si>
    <t>201</t>
  </si>
  <si>
    <t>4房2厅2卫</t>
  </si>
  <si>
    <t>-</t>
  </si>
  <si>
    <t>未售</t>
  </si>
  <si>
    <t>总售价已包含装修价格1300元/㎡（建筑面积）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</si>
  <si>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</si>
  <si>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</si>
  <si>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</si>
  <si>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</si>
  <si>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</si>
  <si>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</si>
  <si>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本表一式三份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</si>
</sst>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8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41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177" fontId="31" fillId="0" borderId="1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29" fillId="0" borderId="0" xfId="25" applyNumberFormat="1" applyFont="1" applyAlignment="1">
      <alignment horizontal="center" vertical="center"/>
    </xf>
    <xf numFmtId="9" fontId="29" fillId="0" borderId="0" xfId="25" applyNumberFormat="1" applyFont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18" xfId="0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70" zoomScaleNormal="70" workbookViewId="0" topLeftCell="C1">
      <selection activeCell="H19" sqref="H19"/>
    </sheetView>
  </sheetViews>
  <sheetFormatPr defaultColWidth="9.00390625" defaultRowHeight="14.25"/>
  <cols>
    <col min="1" max="1" width="7.625" style="0" hidden="1" customWidth="1"/>
    <col min="2" max="2" width="20.75390625" style="0" hidden="1" customWidth="1"/>
    <col min="3" max="3" width="5.625" style="0" customWidth="1"/>
    <col min="4" max="4" width="18.125" style="0" customWidth="1"/>
    <col min="5" max="5" width="9.00390625" style="0" customWidth="1"/>
    <col min="6" max="6" width="7.375" style="0" customWidth="1"/>
    <col min="7" max="7" width="12.125" style="0" customWidth="1"/>
    <col min="8" max="8" width="8.625" style="0" customWidth="1"/>
    <col min="9" max="9" width="9.875" style="0" customWidth="1"/>
    <col min="10" max="10" width="14.375" style="0" customWidth="1"/>
    <col min="11" max="11" width="12.00390625" style="0" customWidth="1"/>
    <col min="12" max="12" width="13.25390625" style="0" customWidth="1"/>
    <col min="13" max="13" width="16.125" style="0" customWidth="1"/>
    <col min="14" max="14" width="12.375" style="0" bestFit="1" customWidth="1"/>
    <col min="15" max="15" width="11.125" style="0" customWidth="1"/>
    <col min="16" max="16" width="8.625" style="0" customWidth="1"/>
    <col min="17" max="17" width="13.75390625" style="0" customWidth="1"/>
    <col min="18" max="19" width="11.25390625" style="0" bestFit="1" customWidth="1"/>
    <col min="20" max="20" width="13.875" style="0" bestFit="1" customWidth="1"/>
    <col min="21" max="21" width="12.625" style="0" bestFit="1" customWidth="1"/>
    <col min="22" max="22" width="12.75390625" style="0" bestFit="1" customWidth="1"/>
    <col min="23" max="23" width="12.625" style="0" bestFit="1" customWidth="1"/>
    <col min="24" max="24" width="9.50390625" style="0" bestFit="1" customWidth="1"/>
  </cols>
  <sheetData>
    <row r="1" spans="1:4" ht="18" customHeight="1">
      <c r="A1" s="1"/>
      <c r="B1" s="1"/>
      <c r="C1" s="3" t="s">
        <v>0</v>
      </c>
      <c r="D1" s="3"/>
    </row>
    <row r="2" spans="1:17" ht="28.5" customHeight="1">
      <c r="A2" s="1"/>
      <c r="B2" s="1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1"/>
      <c r="B3" s="1"/>
      <c r="C3" s="5" t="s">
        <v>2</v>
      </c>
      <c r="D3" s="5"/>
      <c r="E3" s="5"/>
      <c r="F3" s="5"/>
      <c r="G3" s="5"/>
      <c r="H3" s="5"/>
      <c r="I3" s="5"/>
      <c r="J3" s="18"/>
      <c r="K3" s="19" t="s">
        <v>3</v>
      </c>
      <c r="O3" s="18"/>
      <c r="P3" s="20"/>
      <c r="Q3" s="20"/>
    </row>
    <row r="4" spans="1:17" ht="24.75" customHeight="1">
      <c r="A4" s="1"/>
      <c r="B4" s="1"/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21" t="s">
        <v>12</v>
      </c>
      <c r="L4" s="7" t="s">
        <v>13</v>
      </c>
      <c r="M4" s="7" t="s">
        <v>14</v>
      </c>
      <c r="N4" s="21" t="s">
        <v>15</v>
      </c>
      <c r="O4" s="21" t="s">
        <v>16</v>
      </c>
      <c r="P4" s="7" t="s">
        <v>17</v>
      </c>
      <c r="Q4" s="6" t="s">
        <v>18</v>
      </c>
    </row>
    <row r="5" spans="3:19" ht="24.75" customHeight="1">
      <c r="C5" s="6"/>
      <c r="D5" s="7"/>
      <c r="E5" s="7"/>
      <c r="F5" s="7"/>
      <c r="G5" s="7"/>
      <c r="H5" s="7"/>
      <c r="I5" s="7"/>
      <c r="J5" s="7"/>
      <c r="K5" s="22"/>
      <c r="L5" s="7"/>
      <c r="M5" s="7"/>
      <c r="N5" s="22"/>
      <c r="O5" s="22"/>
      <c r="P5" s="7"/>
      <c r="Q5" s="6"/>
      <c r="R5" s="33"/>
      <c r="S5" s="33"/>
    </row>
    <row r="6" spans="1:22" s="1" customFormat="1" ht="78.75" customHeight="1">
      <c r="A6" s="1" t="str">
        <f>RIGHT(E6,2)</f>
        <v>01</v>
      </c>
      <c r="B6" s="1" t="s">
        <v>19</v>
      </c>
      <c r="C6" s="8">
        <f>ROW()-5</f>
        <v>1</v>
      </c>
      <c r="D6" s="8" t="s">
        <v>20</v>
      </c>
      <c r="E6" s="8" t="s">
        <v>21</v>
      </c>
      <c r="F6" s="8">
        <v>2</v>
      </c>
      <c r="G6" s="8" t="s">
        <v>22</v>
      </c>
      <c r="H6" s="8">
        <v>2.9</v>
      </c>
      <c r="I6" s="8">
        <v>139.28</v>
      </c>
      <c r="J6" s="23">
        <v>23</v>
      </c>
      <c r="K6" s="8">
        <v>111.96</v>
      </c>
      <c r="L6" s="24">
        <f>N6/I6</f>
        <v>8851.866743251005</v>
      </c>
      <c r="M6" s="25">
        <v>13863.87</v>
      </c>
      <c r="N6" s="8">
        <v>1232888</v>
      </c>
      <c r="O6" s="25" t="s">
        <v>23</v>
      </c>
      <c r="P6" s="26" t="s">
        <v>24</v>
      </c>
      <c r="Q6" s="34" t="s">
        <v>25</v>
      </c>
      <c r="T6" s="35"/>
      <c r="V6" s="36"/>
    </row>
    <row r="7" spans="1:24" s="2" customFormat="1" ht="40.5" customHeight="1">
      <c r="A7" s="1"/>
      <c r="B7" s="1">
        <f aca="true" t="shared" si="0" ref="B7:B12">D7&amp;E7</f>
      </c>
      <c r="C7" s="9" t="s">
        <v>26</v>
      </c>
      <c r="D7" s="10"/>
      <c r="E7" s="10"/>
      <c r="F7" s="10"/>
      <c r="G7" s="10"/>
      <c r="H7" s="11"/>
      <c r="I7" s="27">
        <f aca="true" t="shared" si="1" ref="I7:N7">SUM(I6:I6)</f>
        <v>139.28</v>
      </c>
      <c r="J7" s="27">
        <f t="shared" si="1"/>
        <v>23</v>
      </c>
      <c r="K7" s="27">
        <f>ROUND(SUM(K6:K6),2)</f>
        <v>111.96</v>
      </c>
      <c r="L7" s="28">
        <f>ROUND(N7/I7,0)</f>
        <v>8852</v>
      </c>
      <c r="M7" s="29">
        <f>ROUND(N7/K7,2)</f>
        <v>11011.86</v>
      </c>
      <c r="N7" s="30">
        <f t="shared" si="1"/>
        <v>1232888</v>
      </c>
      <c r="O7" s="25" t="s">
        <v>23</v>
      </c>
      <c r="P7" s="26"/>
      <c r="Q7" s="37"/>
      <c r="R7" s="1"/>
      <c r="S7" s="38"/>
      <c r="T7" s="36"/>
      <c r="U7" s="36"/>
      <c r="V7" s="1"/>
      <c r="W7" s="1"/>
      <c r="X7" s="1"/>
    </row>
    <row r="8" spans="1:24" s="2" customFormat="1" ht="45.75" customHeight="1">
      <c r="A8" s="1"/>
      <c r="B8" s="1">
        <f t="shared" si="0"/>
      </c>
      <c r="C8" s="12" t="str">
        <f>"本栋销售住宅共"&amp;COUNTA(E6:E6)&amp;"套，销售住宅总建筑面积："&amp;I7&amp;"㎡，套内面积："&amp;K7&amp;"㎡，分摊面积："&amp;ROUND(J7,2)&amp;"㎡，销售均价："&amp;L7&amp;"元/㎡（建筑面积）、"&amp;M7&amp;"元/㎡（套内建筑面积）。"</f>
        <v>本栋销售住宅共1套，销售住宅总建筑面积：139.28㎡，套内面积：111.96㎡，分摊面积：23㎡，销售均价：8852元/㎡（建筑面积）、11011.86元/㎡（套内建筑面积）。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9"/>
      <c r="R8" s="1"/>
      <c r="S8" s="1"/>
      <c r="T8" s="1"/>
      <c r="U8" s="1"/>
      <c r="V8" s="1"/>
      <c r="W8" s="1"/>
      <c r="X8" s="1"/>
    </row>
    <row r="9" spans="1:24" s="2" customFormat="1" ht="51.75" customHeight="1">
      <c r="A9" s="1"/>
      <c r="B9" s="1">
        <f t="shared" si="0"/>
      </c>
      <c r="C9" s="14" t="s">
        <v>27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"/>
      <c r="S9" s="1"/>
      <c r="T9" s="1"/>
      <c r="U9" s="1"/>
      <c r="V9" s="1"/>
      <c r="W9" s="40"/>
      <c r="X9" s="1"/>
    </row>
    <row r="10" spans="1:24" s="2" customFormat="1" ht="30" customHeight="1">
      <c r="A10" s="1"/>
      <c r="B10" s="1">
        <f t="shared" si="0"/>
      </c>
      <c r="C10" s="16" t="s">
        <v>28</v>
      </c>
      <c r="D10" s="16"/>
      <c r="E10" s="16"/>
      <c r="F10" s="16"/>
      <c r="G10" s="16"/>
      <c r="H10" s="16"/>
      <c r="I10" s="16"/>
      <c r="J10" s="16"/>
      <c r="K10" s="16"/>
      <c r="L10" s="16"/>
      <c r="M10" s="16" t="s">
        <v>29</v>
      </c>
      <c r="N10" s="16"/>
      <c r="O10" s="16"/>
      <c r="P10" s="17"/>
      <c r="Q10" s="17"/>
      <c r="R10" s="1"/>
      <c r="S10" s="1"/>
      <c r="T10" s="36"/>
      <c r="U10" s="1"/>
      <c r="V10" s="1"/>
      <c r="W10" s="40"/>
      <c r="X10" s="1"/>
    </row>
    <row r="11" spans="1:24" s="2" customFormat="1" ht="30" customHeight="1">
      <c r="A11" s="1"/>
      <c r="B11" s="1">
        <f t="shared" si="0"/>
      </c>
      <c r="C11" s="16" t="s">
        <v>30</v>
      </c>
      <c r="D11" s="16"/>
      <c r="E11" s="16"/>
      <c r="F11" s="16"/>
      <c r="G11" s="16"/>
      <c r="H11" s="17"/>
      <c r="I11" s="17"/>
      <c r="J11" s="17"/>
      <c r="K11" s="31"/>
      <c r="L11" s="17"/>
      <c r="M11" s="16" t="s">
        <v>31</v>
      </c>
      <c r="N11" s="16"/>
      <c r="O11" s="16"/>
      <c r="P11" s="17"/>
      <c r="Q11" s="17"/>
      <c r="R11" s="1"/>
      <c r="S11" s="1"/>
      <c r="T11" s="1"/>
      <c r="U11" s="1"/>
      <c r="V11" s="1"/>
      <c r="W11" s="40"/>
      <c r="X11" s="1"/>
    </row>
    <row r="12" spans="1:24" s="2" customFormat="1" ht="30" customHeight="1">
      <c r="A12" s="1"/>
      <c r="B12" s="1">
        <f t="shared" si="0"/>
      </c>
      <c r="C12" s="16" t="s">
        <v>32</v>
      </c>
      <c r="D12" s="16"/>
      <c r="E12" s="16"/>
      <c r="F12" s="16"/>
      <c r="G12" s="16"/>
      <c r="K12" s="32"/>
      <c r="R12" s="1"/>
      <c r="S12" s="1"/>
      <c r="T12" s="1"/>
      <c r="U12" s="1"/>
      <c r="V12" s="1"/>
      <c r="W12" s="40"/>
      <c r="X12" s="1"/>
    </row>
    <row r="13" s="2" customFormat="1" ht="24.75" customHeight="1">
      <c r="W13" s="40"/>
    </row>
    <row r="14" s="2" customFormat="1" ht="24.75" customHeight="1">
      <c r="W14" s="40"/>
    </row>
    <row r="15" s="2" customFormat="1" ht="24.75" customHeight="1">
      <c r="W15" s="40"/>
    </row>
    <row r="16" s="2" customFormat="1" ht="24.75" customHeight="1">
      <c r="W16" s="40"/>
    </row>
    <row r="17" s="2" customFormat="1" ht="24.75" customHeight="1">
      <c r="W17" s="40"/>
    </row>
    <row r="18" s="2" customFormat="1" ht="24.75" customHeight="1">
      <c r="W18" s="40"/>
    </row>
    <row r="19" s="2" customFormat="1" ht="24.75" customHeight="1">
      <c r="W19" s="40"/>
    </row>
    <row r="20" s="2" customFormat="1" ht="24.75" customHeight="1">
      <c r="W20" s="40"/>
    </row>
    <row r="21" s="2" customFormat="1" ht="30.75" customHeight="1">
      <c r="W21" s="40"/>
    </row>
    <row r="22" ht="42" customHeight="1">
      <c r="W22" s="40"/>
    </row>
    <row r="23" ht="51.75" customHeight="1">
      <c r="W23" s="40"/>
    </row>
    <row r="24" ht="27" customHeight="1">
      <c r="W24" s="40"/>
    </row>
    <row r="25" ht="25.5" customHeight="1"/>
  </sheetData>
  <sheetProtection/>
  <autoFilter ref="A5:X24"/>
  <mergeCells count="26">
    <mergeCell ref="C1:D1"/>
    <mergeCell ref="C2:Q2"/>
    <mergeCell ref="C3:I3"/>
    <mergeCell ref="C7:H7"/>
    <mergeCell ref="C8:Q8"/>
    <mergeCell ref="C9:Q9"/>
    <mergeCell ref="C10:G10"/>
    <mergeCell ref="M10:N10"/>
    <mergeCell ref="C11:G11"/>
    <mergeCell ref="M11:N11"/>
    <mergeCell ref="C12:G1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55" right="0.38" top="0.29" bottom="0.2361111111111111" header="0.25" footer="0.17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2021-08-05T08:03:14Z</cp:lastPrinted>
  <dcterms:created xsi:type="dcterms:W3CDTF">2011-04-26T02:07:47Z</dcterms:created>
  <dcterms:modified xsi:type="dcterms:W3CDTF">2024-03-20T07:10:17Z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9CFECC7816904193835254C265C45716</vt:lpwstr>
  </property>
</Properties>
</file>