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附件2 " sheetId="1" r:id="rId1"/>
  </sheets>
  <definedNames>
    <definedName name="_xlnm.Print_Area" localSheetId="0">'附件2 '!$A$1:$O$24</definedName>
    <definedName name="_xlnm.Print_Titles" localSheetId="0">'附件2 '!$1:$5</definedName>
  </definedNames>
  <calcPr fullCalcOnLoad="1"/>
</workbook>
</file>

<file path=xl/sharedStrings.xml><?xml version="1.0" encoding="utf-8"?>
<sst xmlns="http://schemas.openxmlformats.org/spreadsheetml/2006/main" count="93" uniqueCount="46">
  <si>
    <t>附件2</t>
  </si>
  <si>
    <t>清远市新建商品住房销售价格备案表</t>
  </si>
  <si>
    <t>房地产开发企业名称或中介服务机构名称：清远市碧鑫房地产开发有限公司</t>
  </si>
  <si>
    <t>项目(楼盘)名称：</t>
  </si>
  <si>
    <t>碧桂园燕湖郡花园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</si>
  <si>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</si>
  <si>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</si>
  <si>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</si>
  <si>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</si>
  <si>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</si>
  <si>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</si>
  <si>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</si>
  <si>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</si>
  <si>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</si>
  <si>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</si>
  <si>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</si>
  <si>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</si>
  <si>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</si>
  <si>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</si>
  <si>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</si>
  <si>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碧桂园燕湖郡花园天骄11号楼</t>
  </si>
  <si>
    <t>201</t>
  </si>
  <si>
    <t>2房2厅2卫</t>
  </si>
  <si>
    <t>-</t>
  </si>
  <si>
    <t>未售</t>
  </si>
  <si>
    <t>总售价已包含装修价格1500元/㎡（建筑面积）</t>
  </si>
  <si>
    <t>801</t>
  </si>
  <si>
    <t>1101</t>
  </si>
  <si>
    <t>1501</t>
  </si>
  <si>
    <t>1601</t>
  </si>
  <si>
    <t>1701</t>
  </si>
  <si>
    <t>1801</t>
  </si>
  <si>
    <t>202</t>
  </si>
  <si>
    <t>103</t>
  </si>
  <si>
    <t>3房2厅2卫</t>
  </si>
  <si>
    <t>203</t>
  </si>
  <si>
    <t>1803</t>
  </si>
  <si>
    <t>204</t>
  </si>
  <si>
    <t>304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</si>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</sst>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60" zoomScaleNormal="60" workbookViewId="0" topLeftCell="A1">
      <pane xSplit="7" ySplit="5" topLeftCell="H12" activePane="bottomRight" state="frozen"/>
      <selection pane="bottomRight" activeCell="O6" sqref="O6:O18"/>
    </sheetView>
  </sheetViews>
  <sheetFormatPr defaultColWidth="9.00390625" defaultRowHeight="14.25"/>
  <cols>
    <col min="1" max="1" width="3.875" style="0" customWidth="1"/>
    <col min="2" max="2" width="29.25390625" style="0" customWidth="1"/>
    <col min="3" max="3" width="7.875" style="0" customWidth="1"/>
    <col min="4" max="4" width="6.375" style="0" customWidth="1"/>
    <col min="5" max="5" width="11.75390625" style="0" customWidth="1"/>
    <col min="6" max="6" width="6.125" style="0" customWidth="1"/>
    <col min="7" max="7" width="9.625" style="0" customWidth="1"/>
    <col min="8" max="8" width="11.125" style="0" customWidth="1"/>
    <col min="9" max="9" width="10.50390625" style="0" customWidth="1"/>
    <col min="10" max="10" width="13.125" style="0" customWidth="1"/>
    <col min="11" max="11" width="11.125" style="0" customWidth="1"/>
    <col min="12" max="12" width="11.50390625" style="3" customWidth="1"/>
    <col min="13" max="13" width="10.25390625" style="0" customWidth="1"/>
    <col min="14" max="14" width="6.875" style="0" customWidth="1"/>
    <col min="15" max="15" width="14.25390625" style="0" customWidth="1"/>
    <col min="16" max="16" width="18.125" style="0" customWidth="1"/>
    <col min="17" max="18" width="10.50390625" style="0" bestFit="1" customWidth="1"/>
    <col min="20" max="20" width="11.625" style="0" bestFit="1" customWidth="1"/>
    <col min="21" max="21" width="10.50390625" style="0" bestFit="1" customWidth="1"/>
  </cols>
  <sheetData>
    <row r="1" spans="1:2" ht="18" customHeight="1">
      <c r="A1" s="4" t="s">
        <v>0</v>
      </c>
      <c r="B1" s="4"/>
    </row>
    <row r="2" spans="1:15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8"/>
      <c r="M2" s="5"/>
      <c r="N2" s="5"/>
      <c r="O2" s="5"/>
    </row>
    <row r="3" spans="1:15" ht="18.75" customHeight="1">
      <c r="A3" s="6" t="s">
        <v>2</v>
      </c>
      <c r="B3" s="6"/>
      <c r="C3" s="6"/>
      <c r="D3" s="6"/>
      <c r="E3" s="6"/>
      <c r="F3" s="6"/>
      <c r="G3" s="6"/>
      <c r="H3" s="6"/>
      <c r="I3" s="29" t="s">
        <v>3</v>
      </c>
      <c r="K3" t="s">
        <v>4</v>
      </c>
      <c r="M3" s="6"/>
      <c r="N3" s="30"/>
      <c r="O3" s="30"/>
    </row>
    <row r="4" spans="1:15" ht="28.5" customHeight="1">
      <c r="A4" s="7" t="s">
        <v>5</v>
      </c>
      <c r="B4" s="8" t="s">
        <v>6</v>
      </c>
      <c r="C4" s="9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1" t="s">
        <v>13</v>
      </c>
      <c r="J4" s="8" t="s">
        <v>14</v>
      </c>
      <c r="K4" s="8" t="s">
        <v>15</v>
      </c>
      <c r="L4" s="32" t="s">
        <v>16</v>
      </c>
      <c r="M4" s="31" t="s">
        <v>17</v>
      </c>
      <c r="N4" s="8" t="s">
        <v>18</v>
      </c>
      <c r="O4" s="7" t="s">
        <v>19</v>
      </c>
    </row>
    <row r="5" spans="1:15" ht="15">
      <c r="A5" s="7"/>
      <c r="B5" s="8"/>
      <c r="C5" s="8"/>
      <c r="D5" s="8"/>
      <c r="E5" s="8"/>
      <c r="F5" s="8"/>
      <c r="G5" s="8"/>
      <c r="H5" s="8"/>
      <c r="I5" s="33"/>
      <c r="J5" s="8"/>
      <c r="K5" s="8"/>
      <c r="L5" s="34"/>
      <c r="M5" s="33"/>
      <c r="N5" s="8"/>
      <c r="O5" s="7"/>
    </row>
    <row r="6" spans="1:15" s="1" customFormat="1" ht="24.75" customHeight="1">
      <c r="A6" s="10">
        <f>ROW()-5</f>
        <v>1</v>
      </c>
      <c r="B6" s="11" t="s">
        <v>20</v>
      </c>
      <c r="C6" s="12" t="s">
        <v>21</v>
      </c>
      <c r="D6" s="13">
        <v>2</v>
      </c>
      <c r="E6" s="10" t="s">
        <v>22</v>
      </c>
      <c r="F6" s="10">
        <v>2.9</v>
      </c>
      <c r="G6" s="14">
        <v>94.66</v>
      </c>
      <c r="H6" s="15">
        <f aca="true" t="shared" si="0" ref="H6:H18">G6-I6</f>
        <v>16.810000000000002</v>
      </c>
      <c r="I6" s="35">
        <v>77.85</v>
      </c>
      <c r="J6" s="36">
        <f aca="true" t="shared" si="1" ref="J6:J19">L6/G6</f>
        <v>7146.00676103951</v>
      </c>
      <c r="K6" s="36">
        <f aca="true" t="shared" si="2" ref="K6:K18">ROUND(L6/I6,0)</f>
        <v>8689</v>
      </c>
      <c r="L6" s="36">
        <v>676441</v>
      </c>
      <c r="M6" s="14" t="s">
        <v>23</v>
      </c>
      <c r="N6" s="37" t="s">
        <v>24</v>
      </c>
      <c r="O6" s="38" t="s">
        <v>25</v>
      </c>
    </row>
    <row r="7" spans="1:15" s="1" customFormat="1" ht="24.75" customHeight="1">
      <c r="A7" s="10">
        <f>ROW()-5</f>
        <v>2</v>
      </c>
      <c r="B7" s="11" t="s">
        <v>20</v>
      </c>
      <c r="C7" s="12" t="s">
        <v>26</v>
      </c>
      <c r="D7" s="13">
        <v>8</v>
      </c>
      <c r="E7" s="10" t="s">
        <v>22</v>
      </c>
      <c r="F7" s="10">
        <v>2.9</v>
      </c>
      <c r="G7" s="14">
        <v>94.66</v>
      </c>
      <c r="H7" s="15">
        <f t="shared" si="0"/>
        <v>16.810000000000002</v>
      </c>
      <c r="I7" s="35">
        <v>77.85</v>
      </c>
      <c r="J7" s="36">
        <f t="shared" si="1"/>
        <v>8466.004648214663</v>
      </c>
      <c r="K7" s="36">
        <f t="shared" si="2"/>
        <v>10294</v>
      </c>
      <c r="L7" s="36">
        <v>801392</v>
      </c>
      <c r="M7" s="14" t="s">
        <v>23</v>
      </c>
      <c r="N7" s="37" t="s">
        <v>24</v>
      </c>
      <c r="O7" s="39"/>
    </row>
    <row r="8" spans="1:15" s="1" customFormat="1" ht="24.75" customHeight="1">
      <c r="A8" s="10">
        <f aca="true" t="shared" si="3" ref="A8:A18">ROW()-5</f>
        <v>3</v>
      </c>
      <c r="B8" s="11" t="s">
        <v>20</v>
      </c>
      <c r="C8" s="12" t="s">
        <v>27</v>
      </c>
      <c r="D8" s="13">
        <v>11</v>
      </c>
      <c r="E8" s="10" t="s">
        <v>22</v>
      </c>
      <c r="F8" s="10">
        <v>2.9</v>
      </c>
      <c r="G8" s="14">
        <v>94.66</v>
      </c>
      <c r="H8" s="15">
        <f t="shared" si="0"/>
        <v>16.810000000000002</v>
      </c>
      <c r="I8" s="35">
        <v>77.85</v>
      </c>
      <c r="J8" s="36">
        <f t="shared" si="1"/>
        <v>7461.588844284809</v>
      </c>
      <c r="K8" s="36">
        <f t="shared" si="2"/>
        <v>9073</v>
      </c>
      <c r="L8" s="36">
        <v>706314</v>
      </c>
      <c r="M8" s="14" t="s">
        <v>23</v>
      </c>
      <c r="N8" s="37" t="s">
        <v>24</v>
      </c>
      <c r="O8" s="39"/>
    </row>
    <row r="9" spans="1:17" s="1" customFormat="1" ht="24.75" customHeight="1">
      <c r="A9" s="10">
        <f t="shared" si="3"/>
        <v>4</v>
      </c>
      <c r="B9" s="11" t="s">
        <v>20</v>
      </c>
      <c r="C9" s="12" t="s">
        <v>28</v>
      </c>
      <c r="D9" s="13">
        <v>15</v>
      </c>
      <c r="E9" s="10" t="s">
        <v>22</v>
      </c>
      <c r="F9" s="10">
        <v>2.9</v>
      </c>
      <c r="G9" s="14">
        <v>94.66</v>
      </c>
      <c r="H9" s="15">
        <f t="shared" si="0"/>
        <v>16.810000000000002</v>
      </c>
      <c r="I9" s="35">
        <v>77.85</v>
      </c>
      <c r="J9" s="36">
        <f t="shared" si="1"/>
        <v>8885.305303190366</v>
      </c>
      <c r="K9" s="36">
        <f t="shared" si="2"/>
        <v>10804</v>
      </c>
      <c r="L9" s="40">
        <v>841083</v>
      </c>
      <c r="M9" s="14" t="s">
        <v>23</v>
      </c>
      <c r="N9" s="37" t="s">
        <v>24</v>
      </c>
      <c r="O9" s="39"/>
      <c r="Q9" s="48"/>
    </row>
    <row r="10" spans="1:15" s="1" customFormat="1" ht="24.75" customHeight="1">
      <c r="A10" s="10">
        <f t="shared" si="3"/>
        <v>5</v>
      </c>
      <c r="B10" s="11" t="s">
        <v>20</v>
      </c>
      <c r="C10" s="12" t="s">
        <v>29</v>
      </c>
      <c r="D10" s="13">
        <v>16</v>
      </c>
      <c r="E10" s="10" t="s">
        <v>22</v>
      </c>
      <c r="F10" s="10">
        <v>2.9</v>
      </c>
      <c r="G10" s="14">
        <v>94.66</v>
      </c>
      <c r="H10" s="15">
        <f t="shared" si="0"/>
        <v>16.810000000000002</v>
      </c>
      <c r="I10" s="35">
        <v>77.85</v>
      </c>
      <c r="J10" s="36">
        <f t="shared" si="1"/>
        <v>8887.418128037187</v>
      </c>
      <c r="K10" s="36">
        <f t="shared" si="2"/>
        <v>10806</v>
      </c>
      <c r="L10" s="36">
        <v>841283</v>
      </c>
      <c r="M10" s="14" t="s">
        <v>23</v>
      </c>
      <c r="N10" s="37" t="s">
        <v>24</v>
      </c>
      <c r="O10" s="39"/>
    </row>
    <row r="11" spans="1:15" s="1" customFormat="1" ht="24.75" customHeight="1">
      <c r="A11" s="10">
        <f t="shared" si="3"/>
        <v>6</v>
      </c>
      <c r="B11" s="11" t="s">
        <v>20</v>
      </c>
      <c r="C11" s="12" t="s">
        <v>30</v>
      </c>
      <c r="D11" s="13">
        <v>17</v>
      </c>
      <c r="E11" s="10" t="s">
        <v>22</v>
      </c>
      <c r="F11" s="10">
        <v>2.9</v>
      </c>
      <c r="G11" s="14">
        <v>94.66</v>
      </c>
      <c r="H11" s="15">
        <f t="shared" si="0"/>
        <v>16.810000000000002</v>
      </c>
      <c r="I11" s="35">
        <v>77.85</v>
      </c>
      <c r="J11" s="36">
        <f t="shared" si="1"/>
        <v>8892.700190154237</v>
      </c>
      <c r="K11" s="36">
        <f t="shared" si="2"/>
        <v>10813</v>
      </c>
      <c r="L11" s="36">
        <v>841783</v>
      </c>
      <c r="M11" s="14" t="s">
        <v>23</v>
      </c>
      <c r="N11" s="37" t="s">
        <v>24</v>
      </c>
      <c r="O11" s="39"/>
    </row>
    <row r="12" spans="1:15" s="1" customFormat="1" ht="24.75" customHeight="1">
      <c r="A12" s="10">
        <f t="shared" si="3"/>
        <v>7</v>
      </c>
      <c r="B12" s="11" t="s">
        <v>20</v>
      </c>
      <c r="C12" s="12" t="s">
        <v>31</v>
      </c>
      <c r="D12" s="13">
        <v>18</v>
      </c>
      <c r="E12" s="10" t="s">
        <v>22</v>
      </c>
      <c r="F12" s="10">
        <v>2.9</v>
      </c>
      <c r="G12" s="14">
        <v>94.66</v>
      </c>
      <c r="H12" s="15">
        <f t="shared" si="0"/>
        <v>16.810000000000002</v>
      </c>
      <c r="I12" s="35">
        <v>77.85</v>
      </c>
      <c r="J12" s="36">
        <f t="shared" si="1"/>
        <v>7521.50855694063</v>
      </c>
      <c r="K12" s="36">
        <f t="shared" si="2"/>
        <v>9146</v>
      </c>
      <c r="L12" s="36">
        <v>711986</v>
      </c>
      <c r="M12" s="14" t="s">
        <v>23</v>
      </c>
      <c r="N12" s="37" t="s">
        <v>24</v>
      </c>
      <c r="O12" s="39"/>
    </row>
    <row r="13" spans="1:15" s="1" customFormat="1" ht="24.75" customHeight="1">
      <c r="A13" s="10">
        <f t="shared" si="3"/>
        <v>8</v>
      </c>
      <c r="B13" s="11" t="s">
        <v>20</v>
      </c>
      <c r="C13" s="12" t="s">
        <v>32</v>
      </c>
      <c r="D13" s="13">
        <v>2</v>
      </c>
      <c r="E13" s="10" t="s">
        <v>22</v>
      </c>
      <c r="F13" s="10">
        <v>2.9</v>
      </c>
      <c r="G13" s="14">
        <v>94.66</v>
      </c>
      <c r="H13" s="15">
        <f t="shared" si="0"/>
        <v>16.810000000000002</v>
      </c>
      <c r="I13" s="35">
        <v>77.85</v>
      </c>
      <c r="J13" s="36">
        <f t="shared" si="1"/>
        <v>6665.550390872597</v>
      </c>
      <c r="K13" s="36">
        <f t="shared" si="2"/>
        <v>8105</v>
      </c>
      <c r="L13" s="36">
        <v>630961</v>
      </c>
      <c r="M13" s="14" t="s">
        <v>23</v>
      </c>
      <c r="N13" s="37" t="s">
        <v>24</v>
      </c>
      <c r="O13" s="39"/>
    </row>
    <row r="14" spans="1:15" s="1" customFormat="1" ht="24.75" customHeight="1">
      <c r="A14" s="10">
        <f t="shared" si="3"/>
        <v>9</v>
      </c>
      <c r="B14" s="11" t="s">
        <v>20</v>
      </c>
      <c r="C14" s="12" t="s">
        <v>33</v>
      </c>
      <c r="D14" s="13">
        <v>1</v>
      </c>
      <c r="E14" s="10" t="s">
        <v>34</v>
      </c>
      <c r="F14" s="10">
        <v>2.9</v>
      </c>
      <c r="G14" s="14">
        <v>115.86</v>
      </c>
      <c r="H14" s="15">
        <f t="shared" si="0"/>
        <v>20.569999999999993</v>
      </c>
      <c r="I14" s="35">
        <v>95.29</v>
      </c>
      <c r="J14" s="36">
        <f t="shared" si="1"/>
        <v>7831.382703262559</v>
      </c>
      <c r="K14" s="36">
        <f t="shared" si="2"/>
        <v>9522</v>
      </c>
      <c r="L14" s="36">
        <v>907344</v>
      </c>
      <c r="M14" s="14" t="s">
        <v>23</v>
      </c>
      <c r="N14" s="37" t="s">
        <v>24</v>
      </c>
      <c r="O14" s="39"/>
    </row>
    <row r="15" spans="1:15" s="1" customFormat="1" ht="24.75" customHeight="1">
      <c r="A15" s="10">
        <f t="shared" si="3"/>
        <v>10</v>
      </c>
      <c r="B15" s="11" t="s">
        <v>20</v>
      </c>
      <c r="C15" s="12" t="s">
        <v>35</v>
      </c>
      <c r="D15" s="13">
        <v>2</v>
      </c>
      <c r="E15" s="10" t="s">
        <v>34</v>
      </c>
      <c r="F15" s="10">
        <v>2.9</v>
      </c>
      <c r="G15" s="14">
        <v>115.86</v>
      </c>
      <c r="H15" s="15">
        <f t="shared" si="0"/>
        <v>20.569999999999993</v>
      </c>
      <c r="I15" s="35">
        <v>95.29</v>
      </c>
      <c r="J15" s="36">
        <f t="shared" si="1"/>
        <v>8410.762989815294</v>
      </c>
      <c r="K15" s="36">
        <f t="shared" si="2"/>
        <v>10226</v>
      </c>
      <c r="L15" s="36">
        <v>974471</v>
      </c>
      <c r="M15" s="14" t="s">
        <v>23</v>
      </c>
      <c r="N15" s="37" t="s">
        <v>24</v>
      </c>
      <c r="O15" s="39"/>
    </row>
    <row r="16" spans="1:15" s="1" customFormat="1" ht="24.75" customHeight="1">
      <c r="A16" s="10">
        <f t="shared" si="3"/>
        <v>11</v>
      </c>
      <c r="B16" s="11" t="s">
        <v>20</v>
      </c>
      <c r="C16" s="12" t="s">
        <v>36</v>
      </c>
      <c r="D16" s="13">
        <v>18</v>
      </c>
      <c r="E16" s="10" t="s">
        <v>34</v>
      </c>
      <c r="F16" s="10">
        <v>2.9</v>
      </c>
      <c r="G16" s="14">
        <v>115.86</v>
      </c>
      <c r="H16" s="15">
        <f t="shared" si="0"/>
        <v>20.569999999999993</v>
      </c>
      <c r="I16" s="35">
        <v>95.29</v>
      </c>
      <c r="J16" s="36">
        <f t="shared" si="1"/>
        <v>8712.782668738133</v>
      </c>
      <c r="K16" s="36">
        <f t="shared" si="2"/>
        <v>10594</v>
      </c>
      <c r="L16" s="36">
        <v>1009463</v>
      </c>
      <c r="M16" s="14" t="s">
        <v>23</v>
      </c>
      <c r="N16" s="37" t="s">
        <v>24</v>
      </c>
      <c r="O16" s="39"/>
    </row>
    <row r="17" spans="1:15" s="1" customFormat="1" ht="24.75" customHeight="1">
      <c r="A17" s="10">
        <f t="shared" si="3"/>
        <v>12</v>
      </c>
      <c r="B17" s="11" t="s">
        <v>20</v>
      </c>
      <c r="C17" s="12" t="s">
        <v>37</v>
      </c>
      <c r="D17" s="13">
        <v>2</v>
      </c>
      <c r="E17" s="10" t="s">
        <v>34</v>
      </c>
      <c r="F17" s="10">
        <v>2.9</v>
      </c>
      <c r="G17" s="14">
        <v>115.86</v>
      </c>
      <c r="H17" s="15">
        <f t="shared" si="0"/>
        <v>20.569999999999993</v>
      </c>
      <c r="I17" s="35">
        <v>95.29</v>
      </c>
      <c r="J17" s="36">
        <f t="shared" si="1"/>
        <v>7688.969445882963</v>
      </c>
      <c r="K17" s="36">
        <f t="shared" si="2"/>
        <v>9349</v>
      </c>
      <c r="L17" s="36">
        <v>890844</v>
      </c>
      <c r="M17" s="14" t="s">
        <v>23</v>
      </c>
      <c r="N17" s="37" t="s">
        <v>24</v>
      </c>
      <c r="O17" s="39"/>
    </row>
    <row r="18" spans="1:15" s="1" customFormat="1" ht="24.75" customHeight="1">
      <c r="A18" s="10">
        <f t="shared" si="3"/>
        <v>13</v>
      </c>
      <c r="B18" s="11" t="s">
        <v>20</v>
      </c>
      <c r="C18" s="12" t="s">
        <v>38</v>
      </c>
      <c r="D18" s="13">
        <v>3</v>
      </c>
      <c r="E18" s="10" t="s">
        <v>34</v>
      </c>
      <c r="F18" s="10">
        <v>2.9</v>
      </c>
      <c r="G18" s="14">
        <v>115.86</v>
      </c>
      <c r="H18" s="15">
        <f t="shared" si="0"/>
        <v>20.569999999999993</v>
      </c>
      <c r="I18" s="35">
        <v>95.29</v>
      </c>
      <c r="J18" s="36">
        <f t="shared" si="1"/>
        <v>7339.038494735025</v>
      </c>
      <c r="K18" s="36">
        <f t="shared" si="2"/>
        <v>8923</v>
      </c>
      <c r="L18" s="36">
        <v>850301</v>
      </c>
      <c r="M18" s="14" t="s">
        <v>23</v>
      </c>
      <c r="N18" s="37" t="s">
        <v>24</v>
      </c>
      <c r="O18" s="39"/>
    </row>
    <row r="19" spans="1:19" s="2" customFormat="1" ht="24.75" customHeight="1">
      <c r="A19" s="16"/>
      <c r="B19" s="17" t="s">
        <v>39</v>
      </c>
      <c r="C19" s="18"/>
      <c r="D19" s="18"/>
      <c r="E19" s="18"/>
      <c r="F19" s="19"/>
      <c r="G19" s="20">
        <f>ROUND(H19+I19,2)</f>
        <v>1336.58</v>
      </c>
      <c r="H19" s="21">
        <f>SUM(H6:H18)</f>
        <v>237.32999999999998</v>
      </c>
      <c r="I19" s="41">
        <f>ROUND(SUM(I6:I18),2)</f>
        <v>1099.25</v>
      </c>
      <c r="J19" s="42">
        <f t="shared" si="1"/>
        <v>7993.285848957788</v>
      </c>
      <c r="K19" s="42">
        <f>L19/I19</f>
        <v>9719.050261541961</v>
      </c>
      <c r="L19" s="36">
        <f>SUM(L6:L18)</f>
        <v>10683666</v>
      </c>
      <c r="M19" s="20"/>
      <c r="N19" s="43"/>
      <c r="O19" s="44"/>
      <c r="S19" s="1"/>
    </row>
    <row r="20" spans="1:19" s="2" customFormat="1" ht="31.5" customHeight="1">
      <c r="A20" s="22"/>
      <c r="B20" s="23" t="str">
        <f>"本栋销售住宅共"&amp;A18&amp;"套，销售住宅总建筑面积："&amp;G19&amp;"㎡，套内面积："&amp;I19&amp;"㎡，分摊面积："&amp;ROUND(H19,2)&amp;"  ㎡，销售均价："&amp;ROUND(J19,0)&amp;" 元/㎡（建筑面积）、"&amp;I19&amp;" 元/㎡（套内建筑面积）。"</f>
        <v>本栋销售住宅共13套，销售住宅总建筑面积：1336.58㎡，套内面积：1099.25㎡，分摊面积：237.33  ㎡，销售均价：7993 元/㎡（建筑面积）、1099.25 元/㎡（套内建筑面积）。</v>
      </c>
      <c r="C20" s="23"/>
      <c r="D20" s="23"/>
      <c r="E20" s="23"/>
      <c r="F20" s="23"/>
      <c r="G20" s="23"/>
      <c r="H20" s="23"/>
      <c r="I20" s="23"/>
      <c r="J20" s="23"/>
      <c r="K20" s="23"/>
      <c r="L20" s="45"/>
      <c r="M20" s="23"/>
      <c r="N20" s="23"/>
      <c r="O20" s="23"/>
      <c r="S20" s="1"/>
    </row>
    <row r="21" spans="1:19" s="2" customFormat="1" ht="67.5" customHeight="1">
      <c r="A21" s="24" t="s">
        <v>40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6"/>
      <c r="M21" s="25"/>
      <c r="N21" s="25"/>
      <c r="O21" s="25"/>
      <c r="S21" s="1"/>
    </row>
    <row r="22" spans="1:19" s="2" customFormat="1" ht="24.75" customHeight="1">
      <c r="A22" s="26" t="s">
        <v>41</v>
      </c>
      <c r="B22" s="26"/>
      <c r="C22" s="26"/>
      <c r="D22" s="26"/>
      <c r="E22" s="26"/>
      <c r="F22" s="26"/>
      <c r="G22" s="26"/>
      <c r="H22" s="26"/>
      <c r="I22" s="26"/>
      <c r="J22" s="26"/>
      <c r="K22" s="26" t="s">
        <v>42</v>
      </c>
      <c r="L22" s="47"/>
      <c r="M22" s="26"/>
      <c r="N22" s="27"/>
      <c r="O22" s="27"/>
      <c r="S22" s="1"/>
    </row>
    <row r="23" spans="1:19" s="2" customFormat="1" ht="24.75" customHeight="1">
      <c r="A23" s="26" t="s">
        <v>43</v>
      </c>
      <c r="B23" s="26"/>
      <c r="C23" s="26"/>
      <c r="D23" s="26"/>
      <c r="E23" s="26"/>
      <c r="F23" s="27"/>
      <c r="G23" s="27"/>
      <c r="H23" s="27"/>
      <c r="I23" s="27"/>
      <c r="J23" s="27"/>
      <c r="K23" s="26" t="s">
        <v>44</v>
      </c>
      <c r="L23" s="47"/>
      <c r="M23" s="26"/>
      <c r="N23" s="27"/>
      <c r="O23" s="27"/>
      <c r="S23" s="1"/>
    </row>
    <row r="24" spans="1:19" s="2" customFormat="1" ht="24.75" customHeight="1">
      <c r="A24" s="26" t="s">
        <v>45</v>
      </c>
      <c r="B24" s="26"/>
      <c r="C24" s="26"/>
      <c r="D24" s="26"/>
      <c r="E24" s="26"/>
      <c r="L24" s="1"/>
      <c r="S24" s="1"/>
    </row>
    <row r="25" s="2" customFormat="1" ht="24.75" customHeight="1">
      <c r="L25" s="1"/>
    </row>
    <row r="26" s="2" customFormat="1" ht="24.75" customHeight="1">
      <c r="L26" s="1"/>
    </row>
    <row r="27" s="2" customFormat="1" ht="24.75" customHeight="1">
      <c r="L27" s="1"/>
    </row>
    <row r="28" s="2" customFormat="1" ht="24.75" customHeight="1">
      <c r="L28" s="1"/>
    </row>
    <row r="29" s="2" customFormat="1" ht="24.75" customHeight="1">
      <c r="L29" s="1"/>
    </row>
    <row r="30" s="2" customFormat="1" ht="24.75" customHeight="1">
      <c r="L30" s="1"/>
    </row>
    <row r="31" s="2" customFormat="1" ht="24.75" customHeight="1">
      <c r="L31" s="1"/>
    </row>
    <row r="32" s="2" customFormat="1" ht="24.75" customHeight="1">
      <c r="L32" s="1"/>
    </row>
    <row r="33" s="2" customFormat="1" ht="30.75" customHeight="1">
      <c r="L33" s="1"/>
    </row>
    <row r="34" ht="42" customHeight="1"/>
    <row r="35" ht="51.75" customHeight="1"/>
    <row r="36" ht="27" customHeight="1"/>
    <row r="37" ht="25.5" customHeight="1"/>
  </sheetData>
  <sheetProtection/>
  <mergeCells count="27">
    <mergeCell ref="A1:B1"/>
    <mergeCell ref="A2:O2"/>
    <mergeCell ref="A3:F3"/>
    <mergeCell ref="B19:F19"/>
    <mergeCell ref="B20:O20"/>
    <mergeCell ref="A21:O21"/>
    <mergeCell ref="A22:E22"/>
    <mergeCell ref="K22:L22"/>
    <mergeCell ref="A23:E23"/>
    <mergeCell ref="K23:L23"/>
    <mergeCell ref="A24:E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8"/>
  </mergeCells>
  <conditionalFormatting sqref="L6:L18">
    <cfRule type="expression" priority="8" dxfId="0" stopIfTrue="1">
      <formula>AND(COUNTIF($L$6:$L$18,L6)&gt;1,NOT(ISBLANK(L6)))</formula>
    </cfRule>
  </conditionalFormatting>
  <conditionalFormatting sqref="L1:L5 L21:L65536 L19">
    <cfRule type="expression" priority="11" dxfId="0" stopIfTrue="1">
      <formula>AND(COUNTIF($L$1:$L$5,L1)+COUNTIF($L$21:$L$65536,L1)+COUNTIF($L$19,L1)&gt;1,NOT(ISBLANK(L1)))</formula>
    </cfRule>
  </conditionalFormatting>
  <printOptions/>
  <pageMargins left="0.4722222222222222" right="0.3145833333333333" top="0.2361111111111111" bottom="0.7083333333333334" header="0.19652777777777777" footer="0.19652777777777777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bgy智慧未来城赵琪</cp:lastModifiedBy>
  <cp:lastPrinted>2016-10-10T07:02:16Z</cp:lastPrinted>
  <dcterms:created xsi:type="dcterms:W3CDTF">2011-04-26T02:07:47Z</dcterms:created>
  <dcterms:modified xsi:type="dcterms:W3CDTF">2024-03-28T07:12:19Z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EB27CEA0F3AB477DA115010751442B1F</vt:lpwstr>
  </property>
</Properties>
</file>