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Print_Titles" localSheetId="0">Sheet1!$1:$5</definedName>
    <definedName name="_xlnm._FilterDatabase" localSheetId="0" hidden="1">Sheet1!$A$5:$O$13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<sst xmlns="http://schemas.openxmlformats.org/spreadsheetml/2006/main" count="44" uniqueCount="33">
  <si>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</si>
  <si>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</si>
  <si>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</si>
  <si>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</si>
  <si>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</si>
  <si>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</si>
  <si>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</si>
  <si>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</si>
  <si>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</si>
  <si>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</si>
  <si>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</si>
  <si>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</si>
  <si>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</si>
  <si>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</si>
  <si>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</si>
  <si>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</si>
  <si>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</si>
  <si>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</si>
  <si>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</si>
  <si>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</si>
  <si>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43栋</t>
  </si>
  <si>
    <t>43栋306</t>
  </si>
  <si>
    <t>3F</t>
  </si>
  <si>
    <t>2房2厅2卫</t>
  </si>
  <si>
    <t>未售</t>
  </si>
  <si>
    <t>43栋307</t>
  </si>
  <si>
    <t>本楼栋总面积/均价</t>
  </si>
  <si>
    <t>-</t>
  </si>
  <si>
    <t>本栋销售住宅共2套，销售住宅总建筑面积：270.64㎡，套内面积：200.64㎡，分摊面积：70.00㎡，销售均价：10501.83元/㎡（建筑面积）、14165.74元/㎡（套内建筑面积）。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</si>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</sst>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32">
    <font>
      <sz val="11"/>
      <color theme="1"/>
      <name val="DengXian"/>
      <charset val="134"/>
      <scheme val="minor"/>
    </font>
    <font>
      <sz val="11"/>
      <name val="DengXian"/>
      <charset val="134"/>
      <scheme val="minor"/>
    </font>
    <font>
      <sz val="11"/>
      <color theme="1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0"/>
      <name val="Arial"/>
      <charset val="0"/>
    </font>
    <font>
      <sz val="10"/>
      <color indexed="8"/>
      <name val="宋体"/>
      <charset val="134"/>
    </font>
    <font>
      <sz val="11"/>
      <name val="微软雅黑"/>
      <charset val="134"/>
    </font>
    <font>
      <sz val="11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indexed="8"/>
      <name val="宋体"/>
      <charset val="134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1" fillId="0" borderId="0"/>
  </cellStyleXfs>
  <cellXfs count="3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178" fontId="0" fillId="0" borderId="0" xfId="0" applyNumberFormat="1" applyFill="1" applyAlignment="1">
      <alignment horizontal="center" vertical="center"/>
    </xf>
    <xf numFmtId="178" fontId="5" fillId="0" borderId="0" xfId="0" applyNumberFormat="1" applyFont="1" applyFill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178" fontId="5" fillId="0" borderId="0" xfId="0" applyNumberFormat="1" applyFont="1" applyFill="1" applyAlignment="1">
      <alignment horizontal="left" vertical="center" wrapText="1"/>
    </xf>
    <xf numFmtId="178" fontId="0" fillId="0" borderId="0" xfId="0" applyNumberFormat="1" applyFill="1" applyAlignment="1">
      <alignment horizontal="left" vertical="center"/>
    </xf>
    <xf numFmtId="177" fontId="0" fillId="0" borderId="0" xfId="0" applyNumberFormat="1" applyFill="1" applyAlignment="1">
      <alignment horizontal="left" vertical="center"/>
    </xf>
    <xf numFmtId="10" fontId="0" fillId="0" borderId="0" xfId="3" applyNumberFormat="1" applyFill="1" applyAlignment="1">
      <alignment horizontal="left" vertical="center"/>
    </xf>
    <xf numFmtId="10" fontId="0" fillId="0" borderId="0" xfId="3" applyNumberForma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  <cellStyle name="Normal" xfId="51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A9" sqref="A9:O9"/>
    </sheetView>
  </sheetViews>
  <sheetFormatPr defaultColWidth="8.83333333333333" defaultRowHeight="14.25"/>
  <cols>
    <col min="1" max="1" width="7" style="6" customWidth="1"/>
    <col min="2" max="2" width="10.375" style="6" customWidth="1"/>
    <col min="3" max="4" width="8.83333333333333" style="6"/>
    <col min="5" max="5" width="11.75" style="6" customWidth="1"/>
    <col min="6" max="6" width="8.83333333333333" style="6" customWidth="1"/>
    <col min="7" max="7" width="14.5833333333333" style="6" customWidth="1"/>
    <col min="8" max="8" width="16.25" style="6" customWidth="1"/>
    <col min="9" max="9" width="16.375" style="6" customWidth="1"/>
    <col min="10" max="10" width="14.125" style="6" customWidth="1"/>
    <col min="11" max="11" width="19.125" style="6" customWidth="1"/>
    <col min="12" max="12" width="14.5" style="6" customWidth="1"/>
    <col min="13" max="13" width="11" style="6" customWidth="1"/>
    <col min="14" max="14" width="8.5" style="6" customWidth="1"/>
    <col min="15" max="15" width="28.5" style="6" customWidth="1"/>
    <col min="16" max="16384" width="8.83333333333333" style="6"/>
  </cols>
  <sheetData>
    <row r="1" ht="20.25" spans="1:10">
      <c r="A1" s="7" t="s">
        <v>0</v>
      </c>
      <c r="B1" s="7"/>
      <c r="J1" s="19"/>
    </row>
    <row r="2" ht="25.5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20" t="s">
        <v>4</v>
      </c>
      <c r="K3" s="20"/>
      <c r="L3" s="21"/>
      <c r="M3" s="21"/>
      <c r="N3" s="21"/>
      <c r="O3" s="21"/>
    </row>
    <row r="4" s="3" customFormat="1" spans="1:15">
      <c r="A4" s="10" t="s">
        <v>5</v>
      </c>
      <c r="B4" s="11" t="s">
        <v>6</v>
      </c>
      <c r="C4" s="11" t="s">
        <v>7</v>
      </c>
      <c r="D4" s="11" t="s">
        <v>8</v>
      </c>
      <c r="E4" s="11" t="s">
        <v>9</v>
      </c>
      <c r="F4" s="11" t="s">
        <v>10</v>
      </c>
      <c r="G4" s="11" t="s">
        <v>11</v>
      </c>
      <c r="H4" s="11" t="s">
        <v>12</v>
      </c>
      <c r="I4" s="22" t="s">
        <v>13</v>
      </c>
      <c r="J4" s="23" t="s">
        <v>14</v>
      </c>
      <c r="K4" s="11" t="s">
        <v>15</v>
      </c>
      <c r="L4" s="22" t="s">
        <v>16</v>
      </c>
      <c r="M4" s="22" t="s">
        <v>17</v>
      </c>
      <c r="N4" s="11" t="s">
        <v>18</v>
      </c>
      <c r="O4" s="10" t="s">
        <v>19</v>
      </c>
    </row>
    <row r="5" s="3" customFormat="1" ht="33" customHeight="1" spans="1:15">
      <c r="A5" s="10"/>
      <c r="B5" s="11"/>
      <c r="C5" s="11"/>
      <c r="D5" s="11"/>
      <c r="E5" s="11"/>
      <c r="F5" s="11"/>
      <c r="G5" s="11"/>
      <c r="H5" s="11"/>
      <c r="I5" s="24"/>
      <c r="J5" s="23"/>
      <c r="K5" s="11"/>
      <c r="L5" s="24"/>
      <c r="M5" s="24"/>
      <c r="N5" s="11"/>
      <c r="O5" s="10"/>
    </row>
    <row r="6" s="3" customFormat="1" ht="25" customHeight="1" spans="1:15">
      <c r="A6" s="1">
        <v>1</v>
      </c>
      <c r="B6" s="1" t="s">
        <v>20</v>
      </c>
      <c r="C6" s="1" t="s">
        <v>21</v>
      </c>
      <c r="D6" s="1" t="s">
        <v>22</v>
      </c>
      <c r="E6" s="1" t="s">
        <v>23</v>
      </c>
      <c r="F6" s="12">
        <v>3.3</v>
      </c>
      <c r="G6" s="13">
        <v>135.32</v>
      </c>
      <c r="H6" s="12">
        <f>G6-I6</f>
        <v>35</v>
      </c>
      <c r="I6" s="13">
        <v>100.32</v>
      </c>
      <c r="J6" s="12">
        <f>L6/G6</f>
        <v>10501.8253029855</v>
      </c>
      <c r="K6" s="12">
        <f>L6/I6</f>
        <v>14165.7396331738</v>
      </c>
      <c r="L6" s="25">
        <v>1421107</v>
      </c>
      <c r="M6" s="26"/>
      <c r="N6" s="26" t="s">
        <v>24</v>
      </c>
      <c r="O6" s="26"/>
    </row>
    <row r="7" s="3" customFormat="1" ht="25" customHeight="1" spans="1:15">
      <c r="A7" s="1">
        <v>2</v>
      </c>
      <c r="B7" s="1" t="s">
        <v>20</v>
      </c>
      <c r="C7" s="1" t="s">
        <v>25</v>
      </c>
      <c r="D7" s="1" t="s">
        <v>22</v>
      </c>
      <c r="E7" s="1" t="s">
        <v>23</v>
      </c>
      <c r="F7" s="12">
        <v>3.3</v>
      </c>
      <c r="G7" s="13">
        <v>135.32</v>
      </c>
      <c r="H7" s="12">
        <f>G7-I7</f>
        <v>35</v>
      </c>
      <c r="I7" s="13">
        <v>100.32</v>
      </c>
      <c r="J7" s="12">
        <f>L7/G7</f>
        <v>10501.8253029855</v>
      </c>
      <c r="K7" s="12">
        <f>L7/I7</f>
        <v>14165.7396331738</v>
      </c>
      <c r="L7" s="25">
        <v>1421107</v>
      </c>
      <c r="M7" s="26"/>
      <c r="N7" s="26" t="s">
        <v>24</v>
      </c>
      <c r="O7" s="26"/>
    </row>
    <row r="8" s="4" customFormat="1" ht="41.25" spans="1:15">
      <c r="A8" s="1" t="s">
        <v>26</v>
      </c>
      <c r="B8" s="1" t="s">
        <v>27</v>
      </c>
      <c r="C8" s="1" t="s">
        <v>27</v>
      </c>
      <c r="D8" s="1" t="s">
        <v>27</v>
      </c>
      <c r="E8" s="1" t="s">
        <v>27</v>
      </c>
      <c r="F8" s="1" t="s">
        <v>27</v>
      </c>
      <c r="G8" s="12">
        <f>SUM(G6:G7)</f>
        <v>270.64</v>
      </c>
      <c r="H8" s="12">
        <f>SUM(H6:H7)</f>
        <v>70</v>
      </c>
      <c r="I8" s="12">
        <f>SUM(I6:I7)</f>
        <v>200.64</v>
      </c>
      <c r="J8" s="12">
        <f>L8/G8</f>
        <v>10501.8253029855</v>
      </c>
      <c r="K8" s="12">
        <f>L8/I8</f>
        <v>14165.7396331738</v>
      </c>
      <c r="L8" s="27">
        <f>SUM(L6:L7)</f>
        <v>2842214</v>
      </c>
      <c r="M8" s="28"/>
      <c r="N8" s="26" t="s">
        <v>27</v>
      </c>
      <c r="O8" s="29"/>
    </row>
    <row r="9" s="4" customFormat="1" ht="28.5" customHeight="1" spans="1:15">
      <c r="A9" s="14" t="s">
        <v>28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30"/>
    </row>
    <row r="10" ht="45" customHeight="1" spans="1:15">
      <c r="A10" s="16" t="s">
        <v>29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="5" customFormat="1" spans="1:15">
      <c r="A11" s="18" t="s">
        <v>30</v>
      </c>
      <c r="B11" s="18"/>
      <c r="C11" s="18"/>
      <c r="D11" s="18"/>
      <c r="E11" s="18"/>
      <c r="F11" s="18"/>
      <c r="G11" s="18"/>
      <c r="H11" s="18"/>
      <c r="I11" s="18"/>
      <c r="J11" s="31"/>
      <c r="K11" s="18"/>
      <c r="L11" s="18"/>
      <c r="M11" s="18"/>
      <c r="N11" s="18"/>
      <c r="O11" s="18"/>
    </row>
    <row r="12" s="5" customFormat="1" spans="1:15">
      <c r="A12" s="18" t="s">
        <v>31</v>
      </c>
      <c r="B12" s="18"/>
      <c r="C12" s="18"/>
      <c r="D12" s="18"/>
      <c r="E12" s="18"/>
      <c r="F12" s="18"/>
      <c r="G12" s="18"/>
      <c r="H12" s="18"/>
      <c r="I12" s="18"/>
      <c r="K12" s="18"/>
      <c r="L12" s="18"/>
      <c r="M12" s="18"/>
      <c r="N12" s="18"/>
      <c r="O12" s="18"/>
    </row>
    <row r="13" s="5" customFormat="1" spans="1:14">
      <c r="A13" s="18" t="s">
        <v>32</v>
      </c>
      <c r="B13" s="18"/>
      <c r="C13" s="18"/>
      <c r="D13" s="18"/>
      <c r="E13" s="18"/>
      <c r="J13" s="32"/>
      <c r="L13" s="33"/>
      <c r="M13" s="33"/>
      <c r="N13" s="34"/>
    </row>
    <row r="20" spans="11:11">
      <c r="K20" s="35">
        <f>(15746.48-J8)/15746.48</f>
        <v>0.333068387157922</v>
      </c>
    </row>
  </sheetData>
  <protectedRanges>
    <protectedRange sqref="J6:J7" name="区域1_6_1_1"/>
    <protectedRange sqref="I6:I7" name="区域1_6_1_1_1"/>
  </protectedRanges>
  <mergeCells count="26">
    <mergeCell ref="A1:B1"/>
    <mergeCell ref="A2:O2"/>
    <mergeCell ref="A3:F3"/>
    <mergeCell ref="J3:K3"/>
    <mergeCell ref="A9:O9"/>
    <mergeCell ref="A10:O10"/>
    <mergeCell ref="A11:E11"/>
    <mergeCell ref="K11:L11"/>
    <mergeCell ref="A12:E12"/>
    <mergeCell ref="K12:L12"/>
    <mergeCell ref="A13:E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7638888888889" right="0.707638888888889" top="0.747916666666667" bottom="0.747916666666667" header="0.313888888888889" footer="0.313888888888889"/>
  <pageSetup paperSize="9" scale="51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7:I8"/>
  <sheetViews>
    <sheetView workbookViewId="0">
      <selection activeCell="N16" sqref="E6:N16"/>
    </sheetView>
  </sheetViews>
  <sheetFormatPr defaultColWidth="9" defaultRowHeight="14.25" outlineLevelRow="7"/>
  <cols>
    <col min="6" max="6" width="12.625"/>
    <col min="9" max="9" width="12.625"/>
  </cols>
  <sheetData>
    <row r="7" spans="4:9">
      <c r="D7" s="1" t="s">
        <v>21</v>
      </c>
      <c r="E7">
        <v>1421107</v>
      </c>
      <c r="F7" s="2">
        <f>E7/0.7</f>
        <v>2030152.85714286</v>
      </c>
      <c r="H7">
        <v>2020152.85714286</v>
      </c>
      <c r="I7">
        <f>H7*0.85</f>
        <v>1717129.92857143</v>
      </c>
    </row>
    <row r="8" spans="4:9">
      <c r="D8" s="1" t="s">
        <v>25</v>
      </c>
      <c r="E8">
        <v>1421107</v>
      </c>
      <c r="F8" s="2">
        <f>E8/0.7</f>
        <v>2030152.85714286</v>
      </c>
      <c r="H8">
        <v>2030152.85714286</v>
      </c>
      <c r="I8">
        <f>H8*0.85</f>
        <v>1725629.92857143</v>
      </c>
    </row>
  </sheetData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6_1_1" rangeCreator="" othersAccessPermission="edit"/>
    <arrUserId title="区域1_6_1_1_1" rangeCreator="" othersAccessPermission="edit"/>
  </rangeList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Babe.</cp:lastModifiedBy>
  <dcterms:created xsi:type="dcterms:W3CDTF">2006-09-13T11:21:00Z</dcterms:created>
  <dcterms:modified xsi:type="dcterms:W3CDTF">2024-09-16T09:50:40Z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531EC85DF130419DB07AB04E25BD7EBD_13</vt:lpwstr>
  </property>
  <property fmtid="{D5CDD505-2E9C-101B-9397-08002B2CF9AE}" pid="4" name="commondata">
    <vt:lpwstr>eyJoZGlkIjoiZmEwOTNmYjI1OGE3MGNjYzQzOTVmZDk1NjhmYjgzMjIifQ==</vt:lpwstr>
  </property>
</Properties>
</file>