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6" sheetId="6" r:id="rId3"/>
    <sheet name="Sheet3" sheetId="3" r:id="rId4"/>
  </sheets>
  <definedNames>
    <definedName name="_xlnm.Print_Titles" localSheetId="0">Sheet1!$1:$5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<sst xmlns="http://schemas.openxmlformats.org/spreadsheetml/2006/main" count="71" uniqueCount="54">
  <si>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</si>
  <si>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</si>
  <si>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</si>
  <si>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</si>
  <si>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清远保利麓湖花园26栋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</si>
  <si>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</si>
  <si>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</si>
  <si>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</si>
  <si>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</si>
  <si>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</si>
  <si>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</si>
  <si>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</si>
  <si>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</si>
  <si>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</si>
  <si>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</si>
  <si>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</si>
  <si>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</si>
  <si>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</si>
  <si>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</si>
  <si>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</si>
  <si>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r>
      <rPr>
        <sz val="12"/>
        <rFont val="Arial"/>
        <charset val="0"/>
      </rPr>
      <t>26</t>
    </r>
    <r>
      <rPr>
        <sz val="12"/>
        <rFont val="宋体"/>
        <charset val="0"/>
      </rPr>
      <t>栋</t>
    </r>
  </si>
  <si>
    <r>
      <rPr>
        <sz val="12"/>
        <rFont val="Arial"/>
        <charset val="0"/>
      </rPr>
      <t>26</t>
    </r>
    <r>
      <rPr>
        <sz val="12"/>
        <rFont val="宋体"/>
        <charset val="0"/>
      </rPr>
      <t>栋</t>
    </r>
    <r>
      <rPr>
        <sz val="12"/>
        <rFont val="Arial"/>
        <charset val="0"/>
      </rPr>
      <t>311</t>
    </r>
  </si>
  <si>
    <t>2房3厅2卫</t>
  </si>
  <si>
    <t>未售</t>
  </si>
  <si>
    <t>本楼栋总面积/均价</t>
  </si>
  <si>
    <t>-</t>
  </si>
  <si>
    <t>本栋销售住宅共 1 套，销售住宅总建筑面积：136.02㎡，套内面积：101.01㎡，分摊面积：35.01㎡，销售均价：11032.65元/㎡（建筑面积）、14856.56元/㎡（套内建筑面积）。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</si>
  <si>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</si>
  <si>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</si>
  <si>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</si>
  <si>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本表一式三份</t>
  </si>
  <si>
    <t>套内面积（㎡）</t>
  </si>
  <si>
    <t>单价
（元/方）</t>
  </si>
  <si>
    <t>底价总价
（元）</t>
  </si>
  <si>
    <t>面价
（元）</t>
  </si>
  <si>
    <t>户号</t>
  </si>
  <si>
    <t>层次</t>
  </si>
  <si>
    <t>功能</t>
  </si>
  <si>
    <t>套内面积</t>
  </si>
  <si>
    <t>公摊面积</t>
  </si>
  <si>
    <t>建筑面积</t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</si>
  <si>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101</t>
    </r>
    <r>
      <rPr>
        <sz val="10.5"/>
        <color theme="1"/>
        <rFont val="宋体"/>
        <charset val="134"/>
      </rPr>
      <t>（复式）</t>
    </r>
  </si>
  <si>
    <t>普通住宅</t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</si>
  <si>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102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</si>
  <si>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103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</si>
  <si>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104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</si>
  <si>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105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</si>
  <si>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106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</si>
  <si>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307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</si>
  <si>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308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</si>
  <si>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309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</si>
  <si>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310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</si>
  <si>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311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</si>
  <si>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312</t>
    </r>
    <r>
      <rPr>
        <sz val="10.5"/>
        <color theme="1"/>
        <rFont val="宋体"/>
        <charset val="134"/>
      </rPr>
      <t>（复式）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</si>
</sst>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0_ "/>
    <numFmt numFmtId="179" formatCode="0.00_);[Red]\(0.00\)"/>
  </numFmts>
  <fonts count="36">
    <font>
      <sz val="11"/>
      <color theme="1"/>
      <name val="DengXian"/>
      <charset val="134"/>
      <scheme val="minor"/>
    </font>
    <font>
      <sz val="11"/>
      <color theme="1"/>
      <name val="宋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name val="DengXian"/>
      <charset val="134"/>
      <scheme val="minor"/>
    </font>
    <font>
      <sz val="18"/>
      <color theme="1"/>
      <name val="DengXian"/>
      <charset val="134"/>
      <scheme val="minor"/>
    </font>
    <font>
      <sz val="12"/>
      <color theme="1"/>
      <name val="DengXian"/>
      <charset val="134"/>
      <scheme val="minor"/>
    </font>
    <font>
      <sz val="18"/>
      <name val="黑体"/>
      <charset val="134"/>
    </font>
    <font>
      <sz val="20"/>
      <name val="方正小标宋简体"/>
      <charset val="134"/>
    </font>
    <font>
      <sz val="16"/>
      <name val="宋体"/>
      <charset val="134"/>
    </font>
    <font>
      <b/>
      <sz val="11"/>
      <name val="宋体"/>
      <charset val="134"/>
    </font>
    <font>
      <sz val="12"/>
      <name val="Arial"/>
      <charset val="0"/>
    </font>
    <font>
      <sz val="12"/>
      <color theme="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22" applyNumberFormat="0" applyAlignment="0" applyProtection="0">
      <alignment vertical="center"/>
    </xf>
    <xf numFmtId="0" fontId="25" fillId="4" borderId="23" applyNumberFormat="0" applyAlignment="0" applyProtection="0">
      <alignment vertical="center"/>
    </xf>
    <xf numFmtId="0" fontId="26" fillId="4" borderId="22" applyNumberFormat="0" applyAlignment="0" applyProtection="0">
      <alignment vertical="center"/>
    </xf>
    <xf numFmtId="0" fontId="27" fillId="5" borderId="24" applyNumberFormat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58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58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9" fontId="0" fillId="0" borderId="0" xfId="3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/>
    </xf>
    <xf numFmtId="177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178" fontId="4" fillId="0" borderId="10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top" wrapText="1"/>
    </xf>
    <xf numFmtId="0" fontId="0" fillId="0" borderId="14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179" fontId="5" fillId="0" borderId="0" xfId="0" applyNumberFormat="1" applyFont="1" applyFill="1" applyAlignment="1">
      <alignment horizontal="center" vertical="center"/>
    </xf>
    <xf numFmtId="179" fontId="9" fillId="0" borderId="0" xfId="0" applyNumberFormat="1" applyFont="1" applyFill="1" applyAlignment="1">
      <alignment horizontal="left" vertical="center"/>
    </xf>
    <xf numFmtId="0" fontId="15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179" fontId="10" fillId="0" borderId="10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179" fontId="14" fillId="0" borderId="0" xfId="0" applyNumberFormat="1" applyFont="1" applyFill="1" applyAlignment="1">
      <alignment horizontal="left" vertical="center" wrapText="1"/>
    </xf>
    <xf numFmtId="179" fontId="6" fillId="0" borderId="0" xfId="0" applyNumberFormat="1" applyFont="1" applyFill="1" applyAlignment="1">
      <alignment horizontal="left" vertical="center"/>
    </xf>
    <xf numFmtId="178" fontId="6" fillId="0" borderId="0" xfId="0" applyNumberFormat="1" applyFont="1" applyFill="1" applyAlignment="1">
      <alignment horizontal="left" vertical="center"/>
    </xf>
    <xf numFmtId="10" fontId="6" fillId="0" borderId="0" xfId="3" applyNumberFormat="1" applyFont="1" applyFill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view="pageBreakPreview" zoomScaleNormal="85" workbookViewId="0">
      <selection activeCell="M10" sqref="M10"/>
    </sheetView>
  </sheetViews>
  <sheetFormatPr defaultColWidth="8.875" defaultRowHeight="14.25"/>
  <cols>
    <col min="1" max="1" width="8.875" style="22"/>
    <col min="2" max="2" width="11.875" style="22" customWidth="1"/>
    <col min="3" max="4" width="8.875" style="22"/>
    <col min="5" max="5" width="10.375" style="22" customWidth="1"/>
    <col min="6" max="6" width="8.875" style="22"/>
    <col min="7" max="7" width="14.625" style="22" customWidth="1"/>
    <col min="8" max="8" width="24.625" style="22" customWidth="1"/>
    <col min="9" max="9" width="18.625" style="22" customWidth="1"/>
    <col min="10" max="10" width="12.875" style="22" customWidth="1"/>
    <col min="11" max="11" width="17.5" style="22" customWidth="1"/>
    <col min="12" max="12" width="15.375" style="22" customWidth="1"/>
    <col min="13" max="13" width="10" style="22" customWidth="1"/>
    <col min="14" max="14" width="8.5" style="22" customWidth="1"/>
    <col min="15" max="15" width="34.625" style="22" customWidth="1"/>
    <col min="16" max="16384" width="8.875" style="22"/>
  </cols>
  <sheetData>
    <row r="1" s="17" customFormat="1" ht="23.25" spans="1:10">
      <c r="A1" s="23" t="s">
        <v>0</v>
      </c>
      <c r="B1" s="23"/>
      <c r="J1" s="40"/>
    </row>
    <row r="2" s="17" customFormat="1" ht="25.5" spans="1: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="17" customFormat="1" ht="23.25" spans="1:15">
      <c r="A3" s="25" t="s">
        <v>2</v>
      </c>
      <c r="B3" s="25"/>
      <c r="C3" s="25"/>
      <c r="D3" s="25"/>
      <c r="E3" s="25"/>
      <c r="F3" s="25"/>
      <c r="G3" s="25"/>
      <c r="H3" s="26"/>
      <c r="I3" s="26" t="s">
        <v>3</v>
      </c>
      <c r="J3" s="41" t="s">
        <v>4</v>
      </c>
      <c r="K3" s="41"/>
      <c r="L3" s="42"/>
      <c r="M3" s="42"/>
      <c r="N3" s="42"/>
      <c r="O3" s="42"/>
    </row>
    <row r="4" s="18" customFormat="1" spans="1:15">
      <c r="A4" s="27" t="s">
        <v>5</v>
      </c>
      <c r="B4" s="28" t="s">
        <v>6</v>
      </c>
      <c r="C4" s="28" t="s">
        <v>7</v>
      </c>
      <c r="D4" s="28" t="s">
        <v>8</v>
      </c>
      <c r="E4" s="28" t="s">
        <v>9</v>
      </c>
      <c r="F4" s="28" t="s">
        <v>10</v>
      </c>
      <c r="G4" s="28" t="s">
        <v>11</v>
      </c>
      <c r="H4" s="28" t="s">
        <v>12</v>
      </c>
      <c r="I4" s="43" t="s">
        <v>13</v>
      </c>
      <c r="J4" s="44" t="s">
        <v>14</v>
      </c>
      <c r="K4" s="28" t="s">
        <v>15</v>
      </c>
      <c r="L4" s="43" t="s">
        <v>16</v>
      </c>
      <c r="M4" s="43" t="s">
        <v>17</v>
      </c>
      <c r="N4" s="28" t="s">
        <v>18</v>
      </c>
      <c r="O4" s="27" t="s">
        <v>19</v>
      </c>
    </row>
    <row r="5" s="18" customFormat="1" spans="1:15">
      <c r="A5" s="27"/>
      <c r="B5" s="28"/>
      <c r="C5" s="28"/>
      <c r="D5" s="28"/>
      <c r="E5" s="28"/>
      <c r="F5" s="28"/>
      <c r="G5" s="28"/>
      <c r="H5" s="28"/>
      <c r="I5" s="45"/>
      <c r="J5" s="44"/>
      <c r="K5" s="28"/>
      <c r="L5" s="45"/>
      <c r="M5" s="45"/>
      <c r="N5" s="28"/>
      <c r="O5" s="27"/>
    </row>
    <row r="6" s="19" customFormat="1" ht="53" customHeight="1" spans="1:15">
      <c r="A6" s="29">
        <v>1</v>
      </c>
      <c r="B6" s="30" t="s">
        <v>20</v>
      </c>
      <c r="C6" s="30" t="s">
        <v>21</v>
      </c>
      <c r="D6" s="31">
        <v>3</v>
      </c>
      <c r="E6" s="29" t="s">
        <v>22</v>
      </c>
      <c r="F6" s="32">
        <v>3.3</v>
      </c>
      <c r="G6" s="33">
        <v>136.02</v>
      </c>
      <c r="H6" s="34">
        <f>G6-I6</f>
        <v>35.01</v>
      </c>
      <c r="I6" s="33">
        <v>101.01</v>
      </c>
      <c r="J6" s="34">
        <f>L6/G6</f>
        <v>11032.6496103514</v>
      </c>
      <c r="K6" s="34">
        <f>L6/I6</f>
        <v>14856.5587565588</v>
      </c>
      <c r="L6" s="14">
        <v>1500661</v>
      </c>
      <c r="M6" s="46"/>
      <c r="N6" s="47" t="s">
        <v>23</v>
      </c>
      <c r="O6" s="48"/>
    </row>
    <row r="7" s="19" customFormat="1" ht="53" customHeight="1" spans="1:15">
      <c r="A7" s="29" t="s">
        <v>24</v>
      </c>
      <c r="B7" s="30" t="s">
        <v>25</v>
      </c>
      <c r="C7" s="30" t="s">
        <v>25</v>
      </c>
      <c r="D7" s="31" t="s">
        <v>25</v>
      </c>
      <c r="E7" s="29" t="s">
        <v>25</v>
      </c>
      <c r="F7" s="32" t="s">
        <v>25</v>
      </c>
      <c r="G7" s="33">
        <f>G6</f>
        <v>136.02</v>
      </c>
      <c r="H7" s="34">
        <f>H6</f>
        <v>35.01</v>
      </c>
      <c r="I7" s="33">
        <f>I6</f>
        <v>101.01</v>
      </c>
      <c r="J7" s="34">
        <f>L7/G7</f>
        <v>11032.6496103514</v>
      </c>
      <c r="K7" s="34">
        <f>L7/I7</f>
        <v>14856.5587565588</v>
      </c>
      <c r="L7" s="14">
        <f>L6</f>
        <v>1500661</v>
      </c>
      <c r="M7" s="46"/>
      <c r="N7" s="47"/>
      <c r="O7" s="48"/>
    </row>
    <row r="8" s="20" customFormat="1" ht="28.5" customHeight="1" spans="1:15">
      <c r="A8" s="35" t="s">
        <v>26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49"/>
    </row>
    <row r="9" s="18" customFormat="1" ht="74" customHeight="1" spans="1:15">
      <c r="A9" s="37" t="s">
        <v>27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="21" customFormat="1" ht="27" customHeight="1" spans="1:15">
      <c r="A10" s="39" t="s">
        <v>28</v>
      </c>
      <c r="B10" s="39"/>
      <c r="C10" s="39"/>
      <c r="D10" s="39"/>
      <c r="E10" s="39"/>
      <c r="F10" s="39"/>
      <c r="G10" s="39"/>
      <c r="H10" s="39"/>
      <c r="I10" s="39"/>
      <c r="J10" s="50"/>
      <c r="K10" s="39"/>
      <c r="L10" s="39"/>
      <c r="M10" s="39"/>
      <c r="N10" s="39"/>
      <c r="O10" s="39"/>
    </row>
    <row r="11" s="21" customFormat="1" ht="27" customHeight="1" spans="1:15">
      <c r="A11" s="39" t="s">
        <v>29</v>
      </c>
      <c r="B11" s="39"/>
      <c r="C11" s="39"/>
      <c r="D11" s="39"/>
      <c r="E11" s="39"/>
      <c r="F11" s="39"/>
      <c r="G11" s="39"/>
      <c r="H11" s="39"/>
      <c r="I11" s="39"/>
      <c r="K11" s="39"/>
      <c r="L11" s="39"/>
      <c r="M11" s="39"/>
      <c r="N11" s="39"/>
      <c r="O11" s="39"/>
    </row>
    <row r="12" s="21" customFormat="1" ht="27" customHeight="1" spans="1:12">
      <c r="A12" s="39" t="s">
        <v>30</v>
      </c>
      <c r="B12" s="39"/>
      <c r="C12" s="39"/>
      <c r="D12" s="39"/>
      <c r="E12" s="39"/>
      <c r="J12" s="51"/>
      <c r="K12" s="52"/>
      <c r="L12" s="53"/>
    </row>
  </sheetData>
  <protectedRanges>
    <protectedRange sqref="J6 I6" name="区域1_6_1_1"/>
  </protectedRanges>
  <sortState ref="A6:Q17">
    <sortCondition ref="B6:B17" sortBy="cellColor" dxfId="0"/>
  </sortState>
  <mergeCells count="25">
    <mergeCell ref="A1:B1"/>
    <mergeCell ref="A2:O2"/>
    <mergeCell ref="J3:K3"/>
    <mergeCell ref="A8:O8"/>
    <mergeCell ref="A9:O9"/>
    <mergeCell ref="A10:E10"/>
    <mergeCell ref="K10:L10"/>
    <mergeCell ref="A11:E11"/>
    <mergeCell ref="K11:L11"/>
    <mergeCell ref="A12:E1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56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7:I21"/>
  <sheetViews>
    <sheetView workbookViewId="0">
      <selection activeCell="I22" sqref="I22"/>
    </sheetView>
  </sheetViews>
  <sheetFormatPr defaultColWidth="8.875" defaultRowHeight="14.25"/>
  <cols>
    <col min="5" max="5" width="12.625"/>
    <col min="6" max="6" width="11.5"/>
    <col min="7" max="7" width="11.5" customWidth="1"/>
    <col min="8" max="8" width="9.375"/>
    <col min="9" max="9" width="13.75"/>
  </cols>
  <sheetData>
    <row r="7" ht="15" spans="5:7">
      <c r="E7" s="14">
        <v>1996999</v>
      </c>
      <c r="F7" s="15">
        <f>E7*0.95</f>
        <v>1897149.05</v>
      </c>
      <c r="G7">
        <f>F7*0.85</f>
        <v>1612576.6925</v>
      </c>
    </row>
    <row r="8" spans="5:7">
      <c r="E8">
        <f>F7</f>
        <v>1897149.05</v>
      </c>
      <c r="F8" s="15">
        <f>E8*0.95</f>
        <v>1802291.5975</v>
      </c>
      <c r="G8">
        <f>F8*0.85</f>
        <v>1531947.857875</v>
      </c>
    </row>
    <row r="9" spans="5:7">
      <c r="E9">
        <f>F8</f>
        <v>1802291.5975</v>
      </c>
      <c r="F9" s="15">
        <f>E9*0.95</f>
        <v>1712177.017625</v>
      </c>
      <c r="G9">
        <f>F9*0.85</f>
        <v>1455350.46498125</v>
      </c>
    </row>
    <row r="17" spans="7:7">
      <c r="G17" s="16">
        <f>(F7-E7)/E7</f>
        <v>-0.0500000000000001</v>
      </c>
    </row>
    <row r="21" spans="7:9">
      <c r="G21">
        <v>14681.66</v>
      </c>
      <c r="H21">
        <v>13947.57</v>
      </c>
      <c r="I21">
        <f>(H21-G21)/G21</f>
        <v>-0.0500004767853226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M20" sqref="M20"/>
    </sheetView>
  </sheetViews>
  <sheetFormatPr defaultColWidth="9" defaultRowHeight="14.25" outlineLevelCol="4"/>
  <cols>
    <col min="2" max="2" width="13.75" customWidth="1"/>
    <col min="3" max="3" width="12.75" customWidth="1"/>
  </cols>
  <sheetData>
    <row r="1" spans="1:5">
      <c r="A1" t="s">
        <v>11</v>
      </c>
      <c r="B1" t="s">
        <v>31</v>
      </c>
      <c r="C1" t="s">
        <v>32</v>
      </c>
      <c r="D1" t="s">
        <v>33</v>
      </c>
      <c r="E1" t="s">
        <v>34</v>
      </c>
    </row>
    <row r="2" spans="1:5">
      <c r="A2">
        <v>126.13</v>
      </c>
      <c r="B2">
        <v>120.32</v>
      </c>
      <c r="C2">
        <v>18800</v>
      </c>
      <c r="D2">
        <v>2371244</v>
      </c>
      <c r="E2">
        <v>2623020</v>
      </c>
    </row>
    <row r="3" spans="1:5">
      <c r="A3">
        <v>121.13</v>
      </c>
      <c r="B3">
        <v>115.55</v>
      </c>
      <c r="C3">
        <v>18000</v>
      </c>
      <c r="D3">
        <v>2180340</v>
      </c>
      <c r="E3">
        <v>2411846</v>
      </c>
    </row>
    <row r="4" spans="1:5">
      <c r="A4">
        <v>121.13</v>
      </c>
      <c r="B4">
        <v>115.55</v>
      </c>
      <c r="C4">
        <v>17600</v>
      </c>
      <c r="D4">
        <v>2131888</v>
      </c>
      <c r="E4">
        <v>2358250</v>
      </c>
    </row>
    <row r="5" spans="1:5">
      <c r="A5">
        <v>121.13</v>
      </c>
      <c r="B5">
        <v>115.55</v>
      </c>
      <c r="C5">
        <v>17600</v>
      </c>
      <c r="D5">
        <v>2131888</v>
      </c>
      <c r="E5">
        <v>2358250</v>
      </c>
    </row>
    <row r="6" spans="1:5">
      <c r="A6">
        <v>121.13</v>
      </c>
      <c r="B6">
        <v>115.55</v>
      </c>
      <c r="C6">
        <v>18000</v>
      </c>
      <c r="D6">
        <v>2180340</v>
      </c>
      <c r="E6">
        <v>2411846</v>
      </c>
    </row>
    <row r="7" spans="1:5">
      <c r="A7">
        <v>126.13</v>
      </c>
      <c r="B7">
        <v>120.32</v>
      </c>
      <c r="C7">
        <v>19000</v>
      </c>
      <c r="D7">
        <v>2396470</v>
      </c>
      <c r="E7">
        <v>2650925</v>
      </c>
    </row>
    <row r="8" spans="1:5">
      <c r="A8">
        <v>134.82</v>
      </c>
      <c r="B8">
        <v>103.42</v>
      </c>
      <c r="C8">
        <v>17500</v>
      </c>
      <c r="D8">
        <v>2359350</v>
      </c>
      <c r="E8">
        <v>2609863</v>
      </c>
    </row>
    <row r="9" spans="1:5">
      <c r="A9">
        <v>131.99</v>
      </c>
      <c r="B9">
        <v>101.16</v>
      </c>
      <c r="C9">
        <v>16800</v>
      </c>
      <c r="D9">
        <v>2217432</v>
      </c>
      <c r="E9">
        <v>2452877</v>
      </c>
    </row>
    <row r="10" spans="1:5">
      <c r="A10">
        <v>130.26</v>
      </c>
      <c r="B10">
        <v>99.41</v>
      </c>
      <c r="C10">
        <v>16300</v>
      </c>
      <c r="D10">
        <v>2123238</v>
      </c>
      <c r="E10">
        <v>2348681</v>
      </c>
    </row>
    <row r="11" spans="1:5">
      <c r="A11">
        <v>131.79</v>
      </c>
      <c r="B11">
        <v>100.63</v>
      </c>
      <c r="C11">
        <v>16300</v>
      </c>
      <c r="D11">
        <v>2148177</v>
      </c>
      <c r="E11">
        <v>2376268</v>
      </c>
    </row>
    <row r="12" spans="1:5">
      <c r="A12">
        <v>131.99</v>
      </c>
      <c r="B12">
        <v>101.16</v>
      </c>
      <c r="C12">
        <v>16800</v>
      </c>
      <c r="D12">
        <v>2217432</v>
      </c>
      <c r="E12">
        <v>2452877</v>
      </c>
    </row>
    <row r="13" spans="1:5">
      <c r="A13">
        <v>134.82</v>
      </c>
      <c r="B13">
        <v>103.42</v>
      </c>
      <c r="C13">
        <v>17700</v>
      </c>
      <c r="D13">
        <v>2386314</v>
      </c>
      <c r="E13">
        <v>2639690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E2" sqref="E2:E13"/>
    </sheetView>
  </sheetViews>
  <sheetFormatPr defaultColWidth="8.875" defaultRowHeight="14.25" outlineLevelCol="6"/>
  <sheetData>
    <row r="1" ht="15.75" spans="1:7">
      <c r="A1" s="1" t="s">
        <v>5</v>
      </c>
      <c r="B1" s="2" t="s">
        <v>35</v>
      </c>
      <c r="C1" s="2" t="s">
        <v>36</v>
      </c>
      <c r="D1" s="2" t="s">
        <v>37</v>
      </c>
      <c r="E1" s="2" t="s">
        <v>38</v>
      </c>
      <c r="F1" s="2" t="s">
        <v>39</v>
      </c>
      <c r="G1" s="3" t="s">
        <v>40</v>
      </c>
    </row>
    <row r="2" ht="27" spans="1:7">
      <c r="A2" s="4">
        <v>1</v>
      </c>
      <c r="B2" s="5" t="s">
        <v>41</v>
      </c>
      <c r="C2" s="6">
        <v>43467</v>
      </c>
      <c r="D2" s="7" t="s">
        <v>42</v>
      </c>
      <c r="E2" s="5">
        <v>120.32</v>
      </c>
      <c r="F2" s="5">
        <v>5.81</v>
      </c>
      <c r="G2" s="8">
        <v>126.13</v>
      </c>
    </row>
    <row r="3" ht="27" spans="1:7">
      <c r="A3" s="4">
        <v>2</v>
      </c>
      <c r="B3" s="5" t="s">
        <v>43</v>
      </c>
      <c r="C3" s="6">
        <v>43467</v>
      </c>
      <c r="D3" s="7" t="s">
        <v>42</v>
      </c>
      <c r="E3" s="5">
        <v>115.55</v>
      </c>
      <c r="F3" s="5">
        <v>5.58</v>
      </c>
      <c r="G3" s="8">
        <v>121.13</v>
      </c>
    </row>
    <row r="4" ht="27" spans="1:7">
      <c r="A4" s="4">
        <v>3</v>
      </c>
      <c r="B4" s="5" t="s">
        <v>44</v>
      </c>
      <c r="C4" s="6">
        <v>43467</v>
      </c>
      <c r="D4" s="7" t="s">
        <v>42</v>
      </c>
      <c r="E4" s="5">
        <v>115.55</v>
      </c>
      <c r="F4" s="5">
        <v>5.58</v>
      </c>
      <c r="G4" s="8">
        <v>121.13</v>
      </c>
    </row>
    <row r="5" ht="27" spans="1:7">
      <c r="A5" s="4">
        <v>4</v>
      </c>
      <c r="B5" s="5" t="s">
        <v>45</v>
      </c>
      <c r="C5" s="6">
        <v>43467</v>
      </c>
      <c r="D5" s="7" t="s">
        <v>42</v>
      </c>
      <c r="E5" s="5">
        <v>115.55</v>
      </c>
      <c r="F5" s="5">
        <v>5.58</v>
      </c>
      <c r="G5" s="8">
        <v>121.13</v>
      </c>
    </row>
    <row r="6" ht="27" spans="1:7">
      <c r="A6" s="4">
        <v>5</v>
      </c>
      <c r="B6" s="5" t="s">
        <v>46</v>
      </c>
      <c r="C6" s="6">
        <v>43467</v>
      </c>
      <c r="D6" s="7" t="s">
        <v>42</v>
      </c>
      <c r="E6" s="5">
        <v>115.55</v>
      </c>
      <c r="F6" s="5">
        <v>5.58</v>
      </c>
      <c r="G6" s="8">
        <v>121.13</v>
      </c>
    </row>
    <row r="7" ht="27" spans="1:7">
      <c r="A7" s="4">
        <v>6</v>
      </c>
      <c r="B7" s="5" t="s">
        <v>47</v>
      </c>
      <c r="C7" s="6">
        <v>43467</v>
      </c>
      <c r="D7" s="7" t="s">
        <v>42</v>
      </c>
      <c r="E7" s="5">
        <v>120.32</v>
      </c>
      <c r="F7" s="5">
        <v>5.81</v>
      </c>
      <c r="G7" s="8">
        <v>126.13</v>
      </c>
    </row>
    <row r="8" ht="27" spans="1:7">
      <c r="A8" s="4">
        <v>7</v>
      </c>
      <c r="B8" s="5" t="s">
        <v>48</v>
      </c>
      <c r="C8" s="6">
        <v>43528</v>
      </c>
      <c r="D8" s="7" t="s">
        <v>42</v>
      </c>
      <c r="E8" s="5">
        <v>103.42</v>
      </c>
      <c r="F8" s="5">
        <v>31.4</v>
      </c>
      <c r="G8" s="8">
        <v>134.82</v>
      </c>
    </row>
    <row r="9" ht="27" spans="1:7">
      <c r="A9" s="4">
        <v>8</v>
      </c>
      <c r="B9" s="5" t="s">
        <v>49</v>
      </c>
      <c r="C9" s="6">
        <v>43528</v>
      </c>
      <c r="D9" s="7" t="s">
        <v>42</v>
      </c>
      <c r="E9" s="5">
        <v>101.16</v>
      </c>
      <c r="F9" s="5">
        <v>30.83</v>
      </c>
      <c r="G9" s="8">
        <v>131.99</v>
      </c>
    </row>
    <row r="10" ht="27" spans="1:7">
      <c r="A10" s="4">
        <v>9</v>
      </c>
      <c r="B10" s="5" t="s">
        <v>50</v>
      </c>
      <c r="C10" s="6">
        <v>43528</v>
      </c>
      <c r="D10" s="7" t="s">
        <v>42</v>
      </c>
      <c r="E10" s="5">
        <v>99.41</v>
      </c>
      <c r="F10" s="5">
        <v>30.85</v>
      </c>
      <c r="G10" s="8">
        <v>130.26</v>
      </c>
    </row>
    <row r="11" ht="27" spans="1:7">
      <c r="A11" s="4">
        <v>10</v>
      </c>
      <c r="B11" s="5" t="s">
        <v>51</v>
      </c>
      <c r="C11" s="6">
        <v>43528</v>
      </c>
      <c r="D11" s="7" t="s">
        <v>42</v>
      </c>
      <c r="E11" s="5">
        <v>100.63</v>
      </c>
      <c r="F11" s="5">
        <v>31.16</v>
      </c>
      <c r="G11" s="8">
        <v>131.79</v>
      </c>
    </row>
    <row r="12" ht="27" spans="1:7">
      <c r="A12" s="4">
        <v>11</v>
      </c>
      <c r="B12" s="5" t="s">
        <v>52</v>
      </c>
      <c r="C12" s="6">
        <v>43528</v>
      </c>
      <c r="D12" s="7" t="s">
        <v>42</v>
      </c>
      <c r="E12" s="5">
        <v>101.16</v>
      </c>
      <c r="F12" s="5">
        <v>30.83</v>
      </c>
      <c r="G12" s="8">
        <v>131.99</v>
      </c>
    </row>
    <row r="13" ht="27" spans="1:7">
      <c r="A13" s="9">
        <v>12</v>
      </c>
      <c r="B13" s="10" t="s">
        <v>53</v>
      </c>
      <c r="C13" s="11">
        <v>43528</v>
      </c>
      <c r="D13" s="12" t="s">
        <v>42</v>
      </c>
      <c r="E13" s="10">
        <v>103.42</v>
      </c>
      <c r="F13" s="10">
        <v>31.4</v>
      </c>
      <c r="G13" s="13">
        <v>134.82</v>
      </c>
    </row>
    <row r="14" ht="15"/>
  </sheetData>
  <pageMargins left="0.699305555555556" right="0.699305555555556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6_1_1" rangeCreator="" othersAccessPermission="edit"/>
  </rangeList>
  <rangeList sheetStid="2" master="" otherUserPermission="visible"/>
  <rangeList sheetStid="6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Sheet6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2024-09-16T09:16:59Z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BA924710B5844925A3C5D7C62961E08A_13</vt:lpwstr>
  </property>
</Properties>
</file>