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05"/>
  </bookViews>
  <sheets>
    <sheet name="Sheet2" sheetId="2" r:id="rId1"/>
  </sheets>
  <definedNames>
    <definedName name="_xlnm._FilterDatabase" localSheetId="0" hidden="1">Sheet2!$A$5:$XEC$33</definedName>
    <definedName name="_xlnm.Print_Area" localSheetId="0">Sheet2!$A$1:$P$26</definedName>
    <definedName name="_xlnm.Print_Titles" localSheetId="0">Sheet2!$1:$5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<sst xmlns="http://schemas.openxmlformats.org/spreadsheetml/2006/main" count="118" uniqueCount="59">
  <si>
    <t>附件2</t>
  </si>
  <si>
    <t>清远市新建商品住房销售价格备案表</t>
  </si>
  <si>
    <t>房地产开发企业名称或中介服务机构名称：清远保泓置业有限公司</t>
  </si>
  <si>
    <t>项目(楼盘)名称：</t>
  </si>
  <si>
    <t>清远保利奥体大都汇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</si>
  <si>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</si>
  <si>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</si>
  <si>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</si>
  <si>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</si>
  <si>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</si>
  <si>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</si>
  <si>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</si>
  <si>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</si>
  <si>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</si>
  <si>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</si>
  <si>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</si>
  <si>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</si>
  <si>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</si>
  <si>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</si>
  <si>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</si>
  <si>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二期7栋</t>
  </si>
  <si>
    <t>二期7栋1403</t>
  </si>
  <si>
    <t>14F</t>
  </si>
  <si>
    <t>3房2厅2卫</t>
  </si>
  <si>
    <t>未售</t>
  </si>
  <si>
    <t>带精装修1500元/方，以建筑面积计算</t>
  </si>
  <si>
    <t>二期7栋2605</t>
  </si>
  <si>
    <t>26F</t>
  </si>
  <si>
    <t>二期7栋2305</t>
  </si>
  <si>
    <t>23F</t>
  </si>
  <si>
    <t>二期7栋2205</t>
  </si>
  <si>
    <t>22F</t>
  </si>
  <si>
    <t>二期7栋2105</t>
  </si>
  <si>
    <t>21F</t>
  </si>
  <si>
    <t>二期7栋1705</t>
  </si>
  <si>
    <t>17F</t>
  </si>
  <si>
    <t>二期7栋705</t>
  </si>
  <si>
    <t>7F</t>
  </si>
  <si>
    <t>二期7栋2406</t>
  </si>
  <si>
    <t>24F</t>
  </si>
  <si>
    <t>二期7栋2206</t>
  </si>
  <si>
    <t>二期7栋2106</t>
  </si>
  <si>
    <t>二期7栋2006</t>
  </si>
  <si>
    <t>20F</t>
  </si>
  <si>
    <t>二期7栋1906</t>
  </si>
  <si>
    <t>19F</t>
  </si>
  <si>
    <t>二期7栋1506</t>
  </si>
  <si>
    <t>15F</t>
  </si>
  <si>
    <t>二期7栋1406</t>
  </si>
  <si>
    <t>二期7栋406</t>
  </si>
  <si>
    <t>4F</t>
  </si>
  <si>
    <t>本楼栋总面积/均价</t>
  </si>
  <si>
    <t>本栋销售共15套，销售总建筑面积1663.05㎡，套内面积1328.48㎡，分摊面积：334.57㎡，销售均价：6870.30元/㎡（建筑面积）、8600.54/㎡（套内建筑面积）。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</si>
  <si>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2.建筑面积=套内建筑面积+分摊的共有建筑面积。</t>
  </si>
  <si>
    <t>备案机关：</t>
  </si>
  <si>
    <t>企业物价员：</t>
  </si>
  <si>
    <t>价格举报投诉电话：12345</t>
  </si>
  <si>
    <t>企业投诉电话：</t>
  </si>
  <si>
    <t>本表一式两份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</si>
</sst>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804]#,##0.00;\-#,##0.00"/>
    <numFmt numFmtId="177" formatCode="0.00_ "/>
    <numFmt numFmtId="178" formatCode="0.00_);[Red]\(0.00\)"/>
    <numFmt numFmtId="179" formatCode="0_);[Red]\(0\)"/>
    <numFmt numFmtId="180" formatCode="0_ "/>
  </numFmts>
  <fonts count="31">
    <font>
      <sz val="11"/>
      <color theme="1"/>
      <name val="DengXian"/>
      <charset val="134"/>
      <scheme val="minor"/>
    </font>
    <font>
      <sz val="11"/>
      <color theme="1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DengXian"/>
      <charset val="134"/>
      <scheme val="minor"/>
    </font>
    <font>
      <sz val="14"/>
      <name val="DengXian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</font>
    <font>
      <sz val="7.5"/>
      <color theme="1"/>
      <name val="宋体"/>
      <charset val="134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1"/>
      <color indexed="8"/>
      <name val="宋体"/>
      <charset val="134"/>
    </font>
    <font>
      <sz val="11"/>
      <color rgb="FF000000"/>
      <name val="DengXian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8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9" fillId="0" borderId="0">
      <alignment vertical="center"/>
    </xf>
    <xf numFmtId="176" fontId="30" fillId="0" borderId="0"/>
    <xf numFmtId="176" fontId="0" fillId="0" borderId="0">
      <alignment vertical="center"/>
    </xf>
  </cellStyleXfs>
  <cellXfs count="42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78" fontId="0" fillId="0" borderId="0" xfId="0" applyNumberFormat="1" applyFill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78" fontId="5" fillId="0" borderId="8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178" fontId="4" fillId="0" borderId="0" xfId="0" applyNumberFormat="1" applyFont="1" applyFill="1" applyAlignment="1">
      <alignment horizontal="left" vertical="center" wrapText="1"/>
    </xf>
    <xf numFmtId="178" fontId="0" fillId="0" borderId="0" xfId="0" applyNumberFormat="1" applyFill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Normal" xfId="50"/>
    <cellStyle name="常规 2" xfId="5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7"/>
  <sheetViews>
    <sheetView tabSelected="1" view="pageBreakPreview" zoomScale="85" zoomScaleNormal="85" workbookViewId="0">
      <selection activeCell="L18" sqref="L18"/>
    </sheetView>
  </sheetViews>
  <sheetFormatPr defaultColWidth="8.875" defaultRowHeight="14.25"/>
  <cols>
    <col min="1" max="1" width="8.875" style="1"/>
    <col min="2" max="2" width="11.875" style="1" customWidth="1"/>
    <col min="3" max="3" width="10" style="1" customWidth="1"/>
    <col min="4" max="4" width="10" style="1" hidden="1" customWidth="1"/>
    <col min="5" max="5" width="8.875" style="1"/>
    <col min="6" max="6" width="14.1083333333333" style="1" customWidth="1"/>
    <col min="7" max="7" width="8.875" style="1"/>
    <col min="8" max="9" width="12.25" style="1" customWidth="1"/>
    <col min="10" max="10" width="18.625" style="1" customWidth="1"/>
    <col min="11" max="11" width="15.4333333333333" style="1" customWidth="1"/>
    <col min="12" max="12" width="17.5" style="1" customWidth="1"/>
    <col min="13" max="13" width="14.1166666666667" style="1" customWidth="1"/>
    <col min="14" max="14" width="10" style="1" customWidth="1"/>
    <col min="15" max="15" width="8.5" style="1" customWidth="1"/>
    <col min="16" max="16" width="42.625" style="1" customWidth="1"/>
    <col min="17" max="16319" width="8.875" style="1"/>
  </cols>
  <sheetData>
    <row r="1" s="1" customFormat="1" ht="20.25" spans="1:16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26"/>
      <c r="L1" s="7"/>
      <c r="M1" s="7"/>
      <c r="N1" s="7"/>
      <c r="O1" s="7"/>
      <c r="P1" s="7"/>
    </row>
    <row r="2" s="1" customFormat="1" ht="25.5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1" customFormat="1" spans="1:16">
      <c r="A3" s="9" t="s">
        <v>2</v>
      </c>
      <c r="B3" s="9"/>
      <c r="C3" s="9"/>
      <c r="D3" s="9"/>
      <c r="E3" s="9"/>
      <c r="F3" s="9"/>
      <c r="G3" s="9"/>
      <c r="H3" s="9"/>
      <c r="I3" s="9"/>
      <c r="J3" s="9" t="s">
        <v>3</v>
      </c>
      <c r="K3" s="27" t="s">
        <v>4</v>
      </c>
      <c r="L3" s="28"/>
      <c r="M3" s="28"/>
      <c r="N3" s="28"/>
      <c r="O3" s="28"/>
      <c r="P3" s="28"/>
    </row>
    <row r="4" s="2" customFormat="1" spans="1:16">
      <c r="A4" s="10" t="s">
        <v>5</v>
      </c>
      <c r="B4" s="11" t="s">
        <v>6</v>
      </c>
      <c r="C4" s="11" t="s">
        <v>7</v>
      </c>
      <c r="D4" s="11"/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29" t="s">
        <v>13</v>
      </c>
      <c r="K4" s="30" t="s">
        <v>14</v>
      </c>
      <c r="L4" s="11" t="s">
        <v>15</v>
      </c>
      <c r="M4" s="29" t="s">
        <v>16</v>
      </c>
      <c r="N4" s="29" t="s">
        <v>17</v>
      </c>
      <c r="O4" s="11" t="s">
        <v>18</v>
      </c>
      <c r="P4" s="10" t="s">
        <v>19</v>
      </c>
    </row>
    <row r="5" s="2" customFormat="1" ht="20" customHeight="1" spans="1:16">
      <c r="A5" s="10"/>
      <c r="B5" s="11"/>
      <c r="C5" s="11"/>
      <c r="D5" s="11"/>
      <c r="E5" s="11"/>
      <c r="F5" s="11"/>
      <c r="G5" s="11"/>
      <c r="H5" s="11"/>
      <c r="I5" s="11"/>
      <c r="J5" s="31"/>
      <c r="K5" s="32"/>
      <c r="L5" s="11"/>
      <c r="M5" s="31"/>
      <c r="N5" s="31"/>
      <c r="O5" s="11"/>
      <c r="P5" s="10"/>
    </row>
    <row r="6" s="3" customFormat="1" ht="39" customHeight="1" spans="1:16">
      <c r="A6" s="12">
        <v>1</v>
      </c>
      <c r="B6" s="12" t="s">
        <v>20</v>
      </c>
      <c r="C6" s="12">
        <v>1403</v>
      </c>
      <c r="D6" s="12" t="s">
        <v>21</v>
      </c>
      <c r="E6" s="13" t="s">
        <v>22</v>
      </c>
      <c r="F6" s="12" t="s">
        <v>23</v>
      </c>
      <c r="G6" s="14">
        <v>2.9</v>
      </c>
      <c r="H6" s="15">
        <v>95.19</v>
      </c>
      <c r="I6" s="12">
        <f>H6-J6</f>
        <v>19.15</v>
      </c>
      <c r="J6" s="33">
        <v>76.04</v>
      </c>
      <c r="K6" s="14">
        <f>ROUND(M6/H6,2)</f>
        <v>7468.99</v>
      </c>
      <c r="L6" s="14">
        <f>ROUND(M6/J6,2)</f>
        <v>9349.99</v>
      </c>
      <c r="M6" s="34">
        <v>710973</v>
      </c>
      <c r="N6" s="34"/>
      <c r="O6" s="35" t="s">
        <v>24</v>
      </c>
      <c r="P6" s="13" t="s">
        <v>25</v>
      </c>
    </row>
    <row r="7" s="3" customFormat="1" ht="39" customHeight="1" spans="1:16">
      <c r="A7" s="12">
        <v>2</v>
      </c>
      <c r="B7" s="12" t="s">
        <v>20</v>
      </c>
      <c r="C7" s="12">
        <v>2605</v>
      </c>
      <c r="D7" s="12" t="s">
        <v>26</v>
      </c>
      <c r="E7" s="12" t="s">
        <v>27</v>
      </c>
      <c r="F7" s="12" t="s">
        <v>23</v>
      </c>
      <c r="G7" s="14">
        <v>2.9</v>
      </c>
      <c r="H7" s="15">
        <v>111.99</v>
      </c>
      <c r="I7" s="12">
        <f>H7-J7</f>
        <v>22.53</v>
      </c>
      <c r="J7" s="33">
        <v>89.46</v>
      </c>
      <c r="K7" s="14">
        <f>ROUND(M7/H7,2)</f>
        <v>6951.52</v>
      </c>
      <c r="L7" s="14">
        <f>ROUND(M7/J7,2)</f>
        <v>8702.22</v>
      </c>
      <c r="M7" s="34">
        <v>778501</v>
      </c>
      <c r="N7" s="34"/>
      <c r="O7" s="35" t="s">
        <v>24</v>
      </c>
      <c r="P7" s="13" t="s">
        <v>25</v>
      </c>
    </row>
    <row r="8" s="2" customFormat="1" ht="39" customHeight="1" spans="1:16">
      <c r="A8" s="12">
        <v>3</v>
      </c>
      <c r="B8" s="12" t="s">
        <v>20</v>
      </c>
      <c r="C8" s="12">
        <v>2305</v>
      </c>
      <c r="D8" s="12" t="s">
        <v>28</v>
      </c>
      <c r="E8" s="12" t="s">
        <v>29</v>
      </c>
      <c r="F8" s="12" t="s">
        <v>23</v>
      </c>
      <c r="G8" s="14">
        <v>2.9</v>
      </c>
      <c r="H8" s="15">
        <v>111.99</v>
      </c>
      <c r="I8" s="12">
        <f t="shared" ref="I8:I20" si="0">H8-J8</f>
        <v>22.53</v>
      </c>
      <c r="J8" s="33">
        <v>89.46</v>
      </c>
      <c r="K8" s="14">
        <f t="shared" ref="K8:K20" si="1">ROUND(M8/H8,2)</f>
        <v>7224.04</v>
      </c>
      <c r="L8" s="14">
        <f t="shared" ref="L8:L20" si="2">ROUND(M8/J8,2)</f>
        <v>9043.37</v>
      </c>
      <c r="M8" s="34">
        <v>809020</v>
      </c>
      <c r="N8" s="34"/>
      <c r="O8" s="35" t="s">
        <v>24</v>
      </c>
      <c r="P8" s="13" t="s">
        <v>25</v>
      </c>
    </row>
    <row r="9" s="2" customFormat="1" ht="39" customHeight="1" spans="1:16">
      <c r="A9" s="12">
        <v>4</v>
      </c>
      <c r="B9" s="12" t="s">
        <v>20</v>
      </c>
      <c r="C9" s="12">
        <v>2205</v>
      </c>
      <c r="D9" s="12" t="s">
        <v>30</v>
      </c>
      <c r="E9" s="12" t="s">
        <v>31</v>
      </c>
      <c r="F9" s="12" t="s">
        <v>23</v>
      </c>
      <c r="G9" s="14">
        <v>2.9</v>
      </c>
      <c r="H9" s="15">
        <v>111.99</v>
      </c>
      <c r="I9" s="12">
        <f t="shared" si="0"/>
        <v>22.53</v>
      </c>
      <c r="J9" s="33">
        <v>89.46</v>
      </c>
      <c r="K9" s="14">
        <f t="shared" si="1"/>
        <v>6761.24</v>
      </c>
      <c r="L9" s="14">
        <f t="shared" si="2"/>
        <v>8464.02</v>
      </c>
      <c r="M9" s="34">
        <v>757191</v>
      </c>
      <c r="N9" s="34"/>
      <c r="O9" s="35" t="s">
        <v>24</v>
      </c>
      <c r="P9" s="13" t="s">
        <v>25</v>
      </c>
    </row>
    <row r="10" s="2" customFormat="1" ht="39" customHeight="1" spans="1:16">
      <c r="A10" s="12">
        <v>5</v>
      </c>
      <c r="B10" s="12" t="s">
        <v>20</v>
      </c>
      <c r="C10" s="12">
        <v>2105</v>
      </c>
      <c r="D10" s="12" t="s">
        <v>32</v>
      </c>
      <c r="E10" s="12" t="s">
        <v>33</v>
      </c>
      <c r="F10" s="12" t="s">
        <v>23</v>
      </c>
      <c r="G10" s="14">
        <v>2.9</v>
      </c>
      <c r="H10" s="15">
        <v>111.99</v>
      </c>
      <c r="I10" s="12">
        <f t="shared" si="0"/>
        <v>22.53</v>
      </c>
      <c r="J10" s="33">
        <v>89.46</v>
      </c>
      <c r="K10" s="14">
        <f t="shared" si="1"/>
        <v>6738.66</v>
      </c>
      <c r="L10" s="14">
        <f t="shared" si="2"/>
        <v>8435.76</v>
      </c>
      <c r="M10" s="34">
        <v>754663</v>
      </c>
      <c r="N10" s="34"/>
      <c r="O10" s="35" t="s">
        <v>24</v>
      </c>
      <c r="P10" s="13" t="s">
        <v>25</v>
      </c>
    </row>
    <row r="11" s="3" customFormat="1" ht="39" customHeight="1" spans="1:16">
      <c r="A11" s="12">
        <v>6</v>
      </c>
      <c r="B11" s="12" t="s">
        <v>20</v>
      </c>
      <c r="C11" s="12">
        <v>1705</v>
      </c>
      <c r="D11" s="12" t="s">
        <v>34</v>
      </c>
      <c r="E11" s="12" t="s">
        <v>35</v>
      </c>
      <c r="F11" s="12" t="s">
        <v>23</v>
      </c>
      <c r="G11" s="14">
        <v>2.9</v>
      </c>
      <c r="H11" s="15">
        <v>111.99</v>
      </c>
      <c r="I11" s="12">
        <f t="shared" si="0"/>
        <v>22.53</v>
      </c>
      <c r="J11" s="33">
        <v>89.46</v>
      </c>
      <c r="K11" s="14">
        <f t="shared" si="1"/>
        <v>7894.68</v>
      </c>
      <c r="L11" s="14">
        <f t="shared" si="2"/>
        <v>9882.91</v>
      </c>
      <c r="M11" s="34">
        <v>884125</v>
      </c>
      <c r="N11" s="34"/>
      <c r="O11" s="35" t="s">
        <v>24</v>
      </c>
      <c r="P11" s="13" t="s">
        <v>25</v>
      </c>
    </row>
    <row r="12" s="3" customFormat="1" ht="39" customHeight="1" spans="1:16">
      <c r="A12" s="12">
        <v>7</v>
      </c>
      <c r="B12" s="12" t="s">
        <v>20</v>
      </c>
      <c r="C12" s="12">
        <v>705</v>
      </c>
      <c r="D12" s="12" t="s">
        <v>36</v>
      </c>
      <c r="E12" s="12" t="s">
        <v>37</v>
      </c>
      <c r="F12" s="12" t="s">
        <v>23</v>
      </c>
      <c r="G12" s="14">
        <v>2.9</v>
      </c>
      <c r="H12" s="15">
        <v>111.99</v>
      </c>
      <c r="I12" s="12">
        <f t="shared" si="0"/>
        <v>22.53</v>
      </c>
      <c r="J12" s="33">
        <v>89.46</v>
      </c>
      <c r="K12" s="14">
        <f t="shared" si="1"/>
        <v>7567.21</v>
      </c>
      <c r="L12" s="14">
        <f t="shared" si="2"/>
        <v>9472.97</v>
      </c>
      <c r="M12" s="34">
        <v>847452</v>
      </c>
      <c r="N12" s="34"/>
      <c r="O12" s="35" t="s">
        <v>24</v>
      </c>
      <c r="P12" s="13" t="s">
        <v>25</v>
      </c>
    </row>
    <row r="13" s="2" customFormat="1" ht="39" customHeight="1" spans="1:16">
      <c r="A13" s="12">
        <v>8</v>
      </c>
      <c r="B13" s="12" t="s">
        <v>20</v>
      </c>
      <c r="C13" s="12">
        <v>2406</v>
      </c>
      <c r="D13" s="12" t="s">
        <v>38</v>
      </c>
      <c r="E13" s="12" t="s">
        <v>39</v>
      </c>
      <c r="F13" s="12" t="s">
        <v>23</v>
      </c>
      <c r="G13" s="14">
        <v>2.9</v>
      </c>
      <c r="H13" s="15">
        <v>111.99</v>
      </c>
      <c r="I13" s="12">
        <f t="shared" si="0"/>
        <v>22.53</v>
      </c>
      <c r="J13" s="33">
        <v>89.46</v>
      </c>
      <c r="K13" s="14">
        <f t="shared" si="1"/>
        <v>6603.21</v>
      </c>
      <c r="L13" s="14">
        <f t="shared" si="2"/>
        <v>8266.19</v>
      </c>
      <c r="M13" s="34">
        <v>739493</v>
      </c>
      <c r="N13" s="34"/>
      <c r="O13" s="35" t="s">
        <v>24</v>
      </c>
      <c r="P13" s="13" t="s">
        <v>25</v>
      </c>
    </row>
    <row r="14" s="2" customFormat="1" ht="39" customHeight="1" spans="1:16">
      <c r="A14" s="12">
        <v>9</v>
      </c>
      <c r="B14" s="12" t="s">
        <v>20</v>
      </c>
      <c r="C14" s="12">
        <v>2206</v>
      </c>
      <c r="D14" s="12" t="s">
        <v>40</v>
      </c>
      <c r="E14" s="12" t="s">
        <v>31</v>
      </c>
      <c r="F14" s="12" t="s">
        <v>23</v>
      </c>
      <c r="G14" s="14">
        <v>2.9</v>
      </c>
      <c r="H14" s="15">
        <v>111.99</v>
      </c>
      <c r="I14" s="12">
        <f t="shared" si="0"/>
        <v>22.53</v>
      </c>
      <c r="J14" s="33">
        <v>89.46</v>
      </c>
      <c r="K14" s="14">
        <f t="shared" si="1"/>
        <v>6874.11</v>
      </c>
      <c r="L14" s="14">
        <f t="shared" si="2"/>
        <v>8605.32</v>
      </c>
      <c r="M14" s="34">
        <v>769832</v>
      </c>
      <c r="N14" s="34"/>
      <c r="O14" s="35" t="s">
        <v>24</v>
      </c>
      <c r="P14" s="13" t="s">
        <v>25</v>
      </c>
    </row>
    <row r="15" s="2" customFormat="1" ht="39" customHeight="1" spans="1:16">
      <c r="A15" s="12">
        <v>10</v>
      </c>
      <c r="B15" s="12" t="s">
        <v>20</v>
      </c>
      <c r="C15" s="12">
        <v>2106</v>
      </c>
      <c r="D15" s="12" t="s">
        <v>41</v>
      </c>
      <c r="E15" s="12" t="s">
        <v>33</v>
      </c>
      <c r="F15" s="12" t="s">
        <v>23</v>
      </c>
      <c r="G15" s="14">
        <v>2.9</v>
      </c>
      <c r="H15" s="15">
        <v>111.99</v>
      </c>
      <c r="I15" s="12">
        <f t="shared" si="0"/>
        <v>22.53</v>
      </c>
      <c r="J15" s="33">
        <v>89.46</v>
      </c>
      <c r="K15" s="14">
        <f t="shared" si="1"/>
        <v>6851.53</v>
      </c>
      <c r="L15" s="14">
        <f t="shared" si="2"/>
        <v>8577.05</v>
      </c>
      <c r="M15" s="34">
        <v>767303</v>
      </c>
      <c r="N15" s="34"/>
      <c r="O15" s="35" t="s">
        <v>24</v>
      </c>
      <c r="P15" s="13" t="s">
        <v>25</v>
      </c>
    </row>
    <row r="16" s="2" customFormat="1" ht="39" customHeight="1" spans="1:16">
      <c r="A16" s="12">
        <v>11</v>
      </c>
      <c r="B16" s="12" t="s">
        <v>20</v>
      </c>
      <c r="C16" s="12">
        <v>2006</v>
      </c>
      <c r="D16" s="12" t="s">
        <v>42</v>
      </c>
      <c r="E16" s="12" t="s">
        <v>43</v>
      </c>
      <c r="F16" s="12" t="s">
        <v>23</v>
      </c>
      <c r="G16" s="14">
        <v>2.9</v>
      </c>
      <c r="H16" s="15">
        <v>111.99</v>
      </c>
      <c r="I16" s="12">
        <f t="shared" si="0"/>
        <v>22.53</v>
      </c>
      <c r="J16" s="33">
        <v>89.46</v>
      </c>
      <c r="K16" s="14">
        <f t="shared" si="1"/>
        <v>6828.96</v>
      </c>
      <c r="L16" s="14">
        <f t="shared" si="2"/>
        <v>8548.79</v>
      </c>
      <c r="M16" s="34">
        <v>764775</v>
      </c>
      <c r="N16" s="34"/>
      <c r="O16" s="35" t="s">
        <v>24</v>
      </c>
      <c r="P16" s="13" t="s">
        <v>25</v>
      </c>
    </row>
    <row r="17" s="2" customFormat="1" ht="39" customHeight="1" spans="1:16">
      <c r="A17" s="12">
        <v>12</v>
      </c>
      <c r="B17" s="12" t="s">
        <v>20</v>
      </c>
      <c r="C17" s="12">
        <v>1906</v>
      </c>
      <c r="D17" s="12" t="s">
        <v>44</v>
      </c>
      <c r="E17" s="12" t="s">
        <v>45</v>
      </c>
      <c r="F17" s="12" t="s">
        <v>23</v>
      </c>
      <c r="G17" s="14">
        <v>2.9</v>
      </c>
      <c r="H17" s="15">
        <v>111.99</v>
      </c>
      <c r="I17" s="12">
        <f t="shared" si="0"/>
        <v>22.53</v>
      </c>
      <c r="J17" s="33">
        <v>89.46</v>
      </c>
      <c r="K17" s="14">
        <f t="shared" si="1"/>
        <v>6806.38</v>
      </c>
      <c r="L17" s="14">
        <f t="shared" si="2"/>
        <v>8520.53</v>
      </c>
      <c r="M17" s="34">
        <v>762247</v>
      </c>
      <c r="N17" s="34"/>
      <c r="O17" s="35" t="s">
        <v>24</v>
      </c>
      <c r="P17" s="13" t="s">
        <v>25</v>
      </c>
    </row>
    <row r="18" s="2" customFormat="1" ht="39" customHeight="1" spans="1:16">
      <c r="A18" s="12">
        <v>13</v>
      </c>
      <c r="B18" s="12" t="s">
        <v>20</v>
      </c>
      <c r="C18" s="12">
        <v>1506</v>
      </c>
      <c r="D18" s="12" t="s">
        <v>46</v>
      </c>
      <c r="E18" s="12" t="s">
        <v>47</v>
      </c>
      <c r="F18" s="12" t="s">
        <v>23</v>
      </c>
      <c r="G18" s="14">
        <v>2.9</v>
      </c>
      <c r="H18" s="15">
        <v>111.99</v>
      </c>
      <c r="I18" s="12">
        <f t="shared" si="0"/>
        <v>22.53</v>
      </c>
      <c r="J18" s="33">
        <v>89.46</v>
      </c>
      <c r="K18" s="14">
        <f t="shared" si="1"/>
        <v>6716.08</v>
      </c>
      <c r="L18" s="14">
        <f t="shared" si="2"/>
        <v>8407.49</v>
      </c>
      <c r="M18" s="34">
        <v>752134</v>
      </c>
      <c r="N18" s="34"/>
      <c r="O18" s="35" t="s">
        <v>24</v>
      </c>
      <c r="P18" s="13" t="s">
        <v>25</v>
      </c>
    </row>
    <row r="19" s="2" customFormat="1" ht="39" customHeight="1" spans="1:16">
      <c r="A19" s="12">
        <v>14</v>
      </c>
      <c r="B19" s="12" t="s">
        <v>20</v>
      </c>
      <c r="C19" s="12">
        <v>1406</v>
      </c>
      <c r="D19" s="12" t="s">
        <v>48</v>
      </c>
      <c r="E19" s="12" t="s">
        <v>22</v>
      </c>
      <c r="F19" s="12" t="s">
        <v>23</v>
      </c>
      <c r="G19" s="14">
        <v>2.9</v>
      </c>
      <c r="H19" s="15">
        <v>111.99</v>
      </c>
      <c r="I19" s="12">
        <f t="shared" si="0"/>
        <v>22.53</v>
      </c>
      <c r="J19" s="33">
        <v>89.46</v>
      </c>
      <c r="K19" s="14">
        <f t="shared" si="1"/>
        <v>5985.82</v>
      </c>
      <c r="L19" s="14">
        <f t="shared" si="2"/>
        <v>7493.32</v>
      </c>
      <c r="M19" s="34">
        <v>670352.525252525</v>
      </c>
      <c r="N19" s="34"/>
      <c r="O19" s="35" t="s">
        <v>24</v>
      </c>
      <c r="P19" s="13" t="s">
        <v>25</v>
      </c>
    </row>
    <row r="20" s="3" customFormat="1" ht="39" customHeight="1" spans="1:16">
      <c r="A20" s="12">
        <v>15</v>
      </c>
      <c r="B20" s="12" t="s">
        <v>20</v>
      </c>
      <c r="C20" s="12">
        <v>406</v>
      </c>
      <c r="D20" s="12" t="s">
        <v>49</v>
      </c>
      <c r="E20" s="12" t="s">
        <v>50</v>
      </c>
      <c r="F20" s="12" t="s">
        <v>23</v>
      </c>
      <c r="G20" s="14">
        <v>2.9</v>
      </c>
      <c r="H20" s="15">
        <v>111.99</v>
      </c>
      <c r="I20" s="12">
        <f t="shared" si="0"/>
        <v>22.53</v>
      </c>
      <c r="J20" s="33">
        <v>89.46</v>
      </c>
      <c r="K20" s="14">
        <f t="shared" si="1"/>
        <v>5871.81</v>
      </c>
      <c r="L20" s="14">
        <f t="shared" si="2"/>
        <v>7350.59</v>
      </c>
      <c r="M20" s="34">
        <v>657583.838383838</v>
      </c>
      <c r="N20" s="34"/>
      <c r="O20" s="35" t="s">
        <v>24</v>
      </c>
      <c r="P20" s="13" t="s">
        <v>25</v>
      </c>
    </row>
    <row r="21" s="4" customFormat="1" ht="36" customHeight="1" spans="1:16">
      <c r="A21" s="16" t="s">
        <v>51</v>
      </c>
      <c r="B21" s="17"/>
      <c r="C21" s="17"/>
      <c r="D21" s="17"/>
      <c r="E21" s="17"/>
      <c r="F21" s="17"/>
      <c r="G21" s="18"/>
      <c r="H21" s="14">
        <f>SUM(H6:H20)</f>
        <v>1663.05</v>
      </c>
      <c r="I21" s="14">
        <f>SUM(I6:I20)</f>
        <v>334.57</v>
      </c>
      <c r="J21" s="14">
        <f>SUM(J6:J20)</f>
        <v>1328.48</v>
      </c>
      <c r="K21" s="14">
        <f>M21/H21</f>
        <v>6870.29575998098</v>
      </c>
      <c r="L21" s="14">
        <f>M21/J21</f>
        <v>8600.53998828463</v>
      </c>
      <c r="M21" s="34">
        <f>SUM(M6:M20)</f>
        <v>11425645.3636364</v>
      </c>
      <c r="N21" s="36"/>
      <c r="O21" s="13"/>
      <c r="P21" s="13"/>
    </row>
    <row r="22" s="4" customFormat="1" ht="28.5" customHeight="1" spans="1:16">
      <c r="A22" s="19" t="s">
        <v>52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37"/>
    </row>
    <row r="23" s="1" customFormat="1" ht="45" customHeight="1" spans="1:16">
      <c r="A23" s="21" t="s">
        <v>53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="5" customFormat="1" spans="1:16">
      <c r="A24" s="23" t="s">
        <v>54</v>
      </c>
      <c r="B24" s="23"/>
      <c r="C24" s="23"/>
      <c r="D24" s="23"/>
      <c r="E24" s="23"/>
      <c r="F24" s="23"/>
      <c r="G24" s="24"/>
      <c r="H24" s="23"/>
      <c r="I24" s="23"/>
      <c r="J24" s="23"/>
      <c r="K24" s="38"/>
      <c r="L24" s="23" t="s">
        <v>55</v>
      </c>
      <c r="M24" s="23"/>
      <c r="N24" s="23"/>
      <c r="O24" s="23"/>
      <c r="P24" s="23"/>
    </row>
    <row r="25" s="5" customFormat="1" spans="1:16">
      <c r="A25" s="23" t="s">
        <v>56</v>
      </c>
      <c r="B25" s="23"/>
      <c r="C25" s="23"/>
      <c r="D25" s="23"/>
      <c r="E25" s="23"/>
      <c r="F25" s="23"/>
      <c r="G25" s="23"/>
      <c r="H25" s="23"/>
      <c r="I25" s="23"/>
      <c r="J25" s="23"/>
      <c r="K25" s="25"/>
      <c r="L25" s="23" t="s">
        <v>57</v>
      </c>
      <c r="M25" s="23"/>
      <c r="N25" s="23"/>
      <c r="O25" s="23"/>
      <c r="P25" s="23"/>
    </row>
    <row r="26" s="5" customFormat="1" spans="1:16">
      <c r="A26" s="23" t="s">
        <v>58</v>
      </c>
      <c r="B26" s="23"/>
      <c r="C26" s="23"/>
      <c r="D26" s="23"/>
      <c r="E26" s="23"/>
      <c r="F26" s="23"/>
      <c r="G26" s="25"/>
      <c r="H26" s="25"/>
      <c r="I26" s="25"/>
      <c r="J26" s="25"/>
      <c r="K26" s="39"/>
      <c r="L26" s="25"/>
      <c r="M26" s="25"/>
      <c r="N26" s="25"/>
      <c r="O26" s="25"/>
      <c r="P26" s="25"/>
    </row>
    <row r="29" spans="12:12">
      <c r="L29" s="1">
        <v>7611.31</v>
      </c>
    </row>
    <row r="30" spans="12:13">
      <c r="L30" s="1">
        <f>L29*0.95</f>
        <v>7230.7445</v>
      </c>
      <c r="M30" s="1">
        <f>L30*0.95</f>
        <v>6869.207275</v>
      </c>
    </row>
    <row r="31" spans="12:12">
      <c r="L31" s="1">
        <v>6632.31</v>
      </c>
    </row>
    <row r="33" spans="12:12">
      <c r="L33" s="1">
        <f>L31/L30</f>
        <v>0.917237498849531</v>
      </c>
    </row>
    <row r="44" spans="9:16">
      <c r="I44" s="40"/>
      <c r="J44" s="40"/>
      <c r="K44" s="40"/>
      <c r="L44" s="40"/>
      <c r="M44" s="40"/>
      <c r="N44" s="40"/>
      <c r="O44" s="40"/>
      <c r="P44" s="40"/>
    </row>
    <row r="45" spans="9:16">
      <c r="I45" s="40"/>
      <c r="J45" s="40"/>
      <c r="K45" s="40"/>
      <c r="L45" s="40"/>
      <c r="M45" s="40"/>
      <c r="N45" s="40"/>
      <c r="O45" s="40"/>
      <c r="P45" s="40"/>
    </row>
    <row r="46" spans="9:16">
      <c r="I46" s="40"/>
      <c r="J46" s="41"/>
      <c r="K46" s="41"/>
      <c r="L46" s="41"/>
      <c r="M46" s="41"/>
      <c r="N46" s="41"/>
      <c r="O46" s="41"/>
      <c r="P46" s="40"/>
    </row>
    <row r="47" spans="9:16">
      <c r="I47" s="40"/>
      <c r="J47" s="40"/>
      <c r="K47" s="40"/>
      <c r="L47" s="40"/>
      <c r="M47" s="40"/>
      <c r="N47" s="40"/>
      <c r="O47" s="40"/>
      <c r="P47" s="40"/>
    </row>
  </sheetData>
  <protectedRanges>
    <protectedRange sqref="K6:K12" name="区域1_6_1_1"/>
    <protectedRange sqref="J6:J12" name="区域1_6_1_1_1"/>
  </protectedRanges>
  <autoFilter xmlns:etc="http://www.wps.cn/officeDocument/2017/etCustomData" ref="A5:XEC33" etc:filterBottomFollowUsedRange="0">
    <extLst/>
  </autoFilter>
  <mergeCells count="26">
    <mergeCell ref="A1:B1"/>
    <mergeCell ref="A2:P2"/>
    <mergeCell ref="A3:G3"/>
    <mergeCell ref="A21:G21"/>
    <mergeCell ref="A22:P22"/>
    <mergeCell ref="A23:P23"/>
    <mergeCell ref="A24:F24"/>
    <mergeCell ref="L24:M24"/>
    <mergeCell ref="A25:F25"/>
    <mergeCell ref="L25:M25"/>
    <mergeCell ref="A26:F26"/>
    <mergeCell ref="A4:A5"/>
    <mergeCell ref="B4:B5"/>
    <mergeCell ref="C4:C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ageMargins left="0.700694444444445" right="0.700694444444445" top="0.751388888888889" bottom="0.751388888888889" header="0.298611111111111" footer="0.298611111111111"/>
  <pageSetup paperSize="9" scale="53" orientation="landscape" horizontalDpi="600" verticalDpi="300"/>
  <headerFooter/>
  <picture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区域1_6_1_1" rangeCreator="" othersAccessPermission="edit"/>
    <arrUserId title="区域1_6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lina</cp:lastModifiedBy>
  <dcterms:created xsi:type="dcterms:W3CDTF">2006-09-13T11:21:00Z</dcterms:created>
  <cp:lastPrinted>2019-03-04T18:02:00Z</cp:lastPrinted>
  <dcterms:modified xsi:type="dcterms:W3CDTF">2024-09-25T01:25:21Z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FF05D2DE043D4E258AF0B07D59A99269_13</vt:lpwstr>
  </property>
</Properties>
</file>