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definedNames>
    <definedName name="_xlnm._FilterDatabase" localSheetId="0" hidden="1">Sheet1!$A$5:$O$15</definedName>
    <definedName name="_xlnm.Print_Titles" localSheetId="0">Sheet1!$1:$5</definedName>
    <definedName name="_xlnm.Print_Area" localSheetId="0">Sheet1!$A$1:$O$17</definedName>
    <definedName name="_xlnm._FilterDatabase" localSheetId="1" hidden="1">Sheet2!#REF!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<sst xmlns="http://schemas.openxmlformats.org/spreadsheetml/2006/main" count="44" uniqueCount="34">
  <si>
    <t>附件2</t>
  </si>
  <si>
    <t>清远市新建商品住房销售价格备案表</t>
  </si>
  <si>
    <t>房地产开发企业名称或中介服务机构名称：清远鑫恒房地产有限公司</t>
  </si>
  <si>
    <t>项目(楼盘)名称：</t>
  </si>
  <si>
    <t>清远保利麓湖花园11号楼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</si>
  <si>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</si>
  <si>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</si>
  <si>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</si>
  <si>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</si>
  <si>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</si>
  <si>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</si>
  <si>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</si>
  <si>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</si>
  <si>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</si>
  <si>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</si>
  <si>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</si>
  <si>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</si>
  <si>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</si>
  <si>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</si>
  <si>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</si>
  <si>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11栋</t>
  </si>
  <si>
    <t>11栋204</t>
  </si>
  <si>
    <t>二室二厅二卫</t>
  </si>
  <si>
    <t>未售</t>
  </si>
  <si>
    <t>含精装修1500元/㎡（建筑面积）</t>
  </si>
  <si>
    <t>11栋203</t>
  </si>
  <si>
    <t>11栋304</t>
  </si>
  <si>
    <t>本楼栋总面积/均价</t>
  </si>
  <si>
    <t>本栋销售住宅共3套，销售住宅总建筑面积：333.57㎡，套内面积：272.58㎡，分摊面积：60.99㎡，销售均价：5243.27元/㎡（建筑面积）、6416.45元/㎡（套内建筑面积）。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</si>
  <si>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</si>
  <si>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</si>
  <si>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价格举报投诉电话：12345</t>
  </si>
  <si>
    <t>本表一式3份</t>
  </si>
  <si>
    <t>11栋303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</si>
</sst>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10804]#,##0.00;\-#,##0.00"/>
    <numFmt numFmtId="177" formatCode="0_ "/>
    <numFmt numFmtId="178" formatCode="0.00_ "/>
    <numFmt numFmtId="179" formatCode="0.00_);[Red]\(0.00\)"/>
    <numFmt numFmtId="180" formatCode="0_);[Red]\(0\)"/>
    <numFmt numFmtId="181" formatCode="#,##0.00_ "/>
  </numFmts>
  <fonts count="37">
    <font>
      <sz val="11"/>
      <color theme="1"/>
      <name val="DengXian"/>
      <charset val="134"/>
      <scheme val="minor"/>
    </font>
    <font>
      <sz val="12"/>
      <name val="宋体"/>
      <charset val="134"/>
    </font>
    <font>
      <sz val="14"/>
      <name val="DengXian"/>
      <charset val="134"/>
      <scheme val="minor"/>
    </font>
    <font>
      <sz val="11"/>
      <name val="微软雅黑"/>
      <charset val="134"/>
    </font>
    <font>
      <sz val="14"/>
      <color theme="1"/>
      <name val="DengXian"/>
      <charset val="134"/>
      <scheme val="minor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DengXian"/>
      <charset val="134"/>
      <scheme val="minor"/>
    </font>
    <font>
      <sz val="10"/>
      <color theme="1"/>
      <name val="DengXian"/>
      <charset val="134"/>
      <scheme val="minor"/>
    </font>
    <font>
      <sz val="14"/>
      <name val="黑体"/>
      <charset val="134"/>
    </font>
    <font>
      <b/>
      <sz val="14"/>
      <name val="方正小标宋简体"/>
      <charset val="134"/>
    </font>
    <font>
      <sz val="14"/>
      <name val="宋体"/>
      <charset val="134"/>
    </font>
    <font>
      <b/>
      <sz val="14"/>
      <name val="宋体"/>
      <charset val="134"/>
    </font>
    <font>
      <sz val="12"/>
      <color indexed="8"/>
      <name val="宋体"/>
      <charset val="134"/>
    </font>
    <font>
      <u/>
      <sz val="16"/>
      <color theme="1"/>
      <name val="仿宋"/>
      <charset val="134"/>
    </font>
    <font>
      <sz val="16"/>
      <color theme="1"/>
      <name val="仿宋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1"/>
      <color indexed="8"/>
      <name val="宋体"/>
      <charset val="134"/>
    </font>
    <font>
      <sz val="10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2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27" fillId="5" borderId="14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>
      <alignment vertical="center"/>
    </xf>
    <xf numFmtId="0" fontId="0" fillId="0" borderId="0">
      <alignment vertical="center"/>
    </xf>
    <xf numFmtId="0" fontId="36" fillId="0" borderId="0"/>
    <xf numFmtId="176" fontId="0" fillId="0" borderId="0" applyBorder="0">
      <alignment vertical="center"/>
    </xf>
  </cellStyleXfs>
  <cellXfs count="51">
    <xf numFmtId="0" fontId="0" fillId="0" borderId="0" xfId="0">
      <alignment vertical="center"/>
    </xf>
    <xf numFmtId="177" fontId="0" fillId="0" borderId="0" xfId="0" applyNumberFormat="1">
      <alignment vertical="center"/>
    </xf>
    <xf numFmtId="176" fontId="1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178" fontId="8" fillId="0" borderId="0" xfId="0" applyNumberFormat="1" applyFont="1" applyFill="1" applyAlignment="1">
      <alignment horizontal="center" vertical="center"/>
    </xf>
    <xf numFmtId="179" fontId="4" fillId="0" borderId="0" xfId="0" applyNumberFormat="1" applyFont="1" applyFill="1" applyAlignment="1">
      <alignment horizontal="center" vertical="center"/>
    </xf>
    <xf numFmtId="179" fontId="11" fillId="0" borderId="0" xfId="0" applyNumberFormat="1" applyFont="1" applyFill="1" applyAlignment="1">
      <alignment vertical="center"/>
    </xf>
    <xf numFmtId="0" fontId="11" fillId="0" borderId="6" xfId="0" applyFont="1" applyFill="1" applyBorder="1" applyAlignment="1">
      <alignment vertical="center"/>
    </xf>
    <xf numFmtId="0" fontId="11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179" fontId="12" fillId="0" borderId="1" xfId="0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80" fontId="11" fillId="0" borderId="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18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/>
    </xf>
    <xf numFmtId="179" fontId="1" fillId="0" borderId="0" xfId="0" applyNumberFormat="1" applyFont="1" applyFill="1" applyAlignment="1">
      <alignment horizontal="left" vertical="center" wrapText="1"/>
    </xf>
    <xf numFmtId="179" fontId="7" fillId="0" borderId="0" xfId="0" applyNumberFormat="1" applyFont="1" applyFill="1" applyAlignment="1">
      <alignment horizontal="left" vertical="center"/>
    </xf>
    <xf numFmtId="10" fontId="7" fillId="0" borderId="0" xfId="3" applyNumberFormat="1" applyFont="1" applyFill="1" applyAlignment="1">
      <alignment horizontal="left" vertical="center"/>
    </xf>
    <xf numFmtId="0" fontId="14" fillId="0" borderId="0" xfId="0" applyFont="1" applyFill="1" applyAlignment="1">
      <alignment horizontal="justify" vertical="center"/>
    </xf>
    <xf numFmtId="0" fontId="15" fillId="0" borderId="0" xfId="0" applyFont="1" applyFill="1" applyAlignment="1">
      <alignment horizontal="justify" vertical="center"/>
    </xf>
    <xf numFmtId="181" fontId="7" fillId="0" borderId="0" xfId="0" applyNumberFormat="1" applyFont="1" applyFill="1" applyAlignment="1">
      <alignment horizontal="center" vertical="center"/>
    </xf>
    <xf numFmtId="10" fontId="7" fillId="0" borderId="0" xfId="3" applyNumberFormat="1" applyFont="1" applyFill="1" applyAlignment="1">
      <alignment horizontal="center" vertical="center"/>
    </xf>
    <xf numFmtId="181" fontId="8" fillId="0" borderId="0" xfId="3" applyNumberFormat="1" applyFont="1" applyFill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5" xfId="50"/>
    <cellStyle name="Normal" xfId="51"/>
    <cellStyle name="常规 2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8"/>
  <sheetViews>
    <sheetView tabSelected="1" workbookViewId="0">
      <pane ySplit="5" topLeftCell="A6" activePane="bottomLeft" state="frozen"/>
      <selection/>
      <selection pane="bottomLeft" activeCell="A11" sqref="A11:L11"/>
    </sheetView>
  </sheetViews>
  <sheetFormatPr defaultColWidth="8.875" defaultRowHeight="14.25"/>
  <cols>
    <col min="1" max="1" width="6.75" style="10" customWidth="1"/>
    <col min="2" max="2" width="10.75" style="10" customWidth="1"/>
    <col min="3" max="3" width="13.9083333333333" style="10" customWidth="1"/>
    <col min="4" max="4" width="8" style="10" customWidth="1"/>
    <col min="5" max="5" width="18" style="10" customWidth="1"/>
    <col min="6" max="8" width="12.625" style="10" customWidth="1"/>
    <col min="9" max="9" width="16.625" style="10" customWidth="1"/>
    <col min="10" max="10" width="15.8833333333333" style="10" customWidth="1"/>
    <col min="11" max="11" width="20.4333333333333" style="10" customWidth="1"/>
    <col min="12" max="12" width="15.8833333333333" style="10" customWidth="1"/>
    <col min="13" max="14" width="12.625" style="10" customWidth="1"/>
    <col min="15" max="15" width="37.875" style="10" customWidth="1"/>
    <col min="16" max="17" width="8.875" style="11"/>
    <col min="18" max="18" width="9.125" style="11"/>
    <col min="19" max="16384" width="8.875" style="11"/>
  </cols>
  <sheetData>
    <row r="1" s="5" customFormat="1" ht="19" customHeight="1" spans="1:10">
      <c r="A1" s="12" t="s">
        <v>0</v>
      </c>
      <c r="B1" s="12"/>
      <c r="J1" s="29"/>
    </row>
    <row r="2" s="5" customFormat="1" ht="21" customHeight="1" spans="1: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="5" customFormat="1" ht="25" customHeight="1" spans="1:15">
      <c r="A3" s="14" t="s">
        <v>2</v>
      </c>
      <c r="B3" s="14"/>
      <c r="C3" s="14"/>
      <c r="D3" s="14"/>
      <c r="E3" s="14"/>
      <c r="F3" s="14"/>
      <c r="G3" s="14"/>
      <c r="H3" s="15"/>
      <c r="I3" s="15" t="s">
        <v>3</v>
      </c>
      <c r="J3" s="30" t="s">
        <v>4</v>
      </c>
      <c r="K3" s="30"/>
      <c r="L3" s="31"/>
      <c r="M3" s="32"/>
      <c r="N3" s="32"/>
      <c r="O3" s="32"/>
    </row>
    <row r="4" s="5" customFormat="1" ht="23" customHeight="1" spans="1:15">
      <c r="A4" s="16" t="s">
        <v>5</v>
      </c>
      <c r="B4" s="17" t="s">
        <v>6</v>
      </c>
      <c r="C4" s="17" t="s">
        <v>7</v>
      </c>
      <c r="D4" s="17" t="s">
        <v>8</v>
      </c>
      <c r="E4" s="17" t="s">
        <v>9</v>
      </c>
      <c r="F4" s="17" t="s">
        <v>10</v>
      </c>
      <c r="G4" s="17" t="s">
        <v>11</v>
      </c>
      <c r="H4" s="17" t="s">
        <v>12</v>
      </c>
      <c r="I4" s="33" t="s">
        <v>13</v>
      </c>
      <c r="J4" s="34" t="s">
        <v>14</v>
      </c>
      <c r="K4" s="17" t="s">
        <v>15</v>
      </c>
      <c r="L4" s="33" t="s">
        <v>16</v>
      </c>
      <c r="M4" s="33" t="s">
        <v>17</v>
      </c>
      <c r="N4" s="17" t="s">
        <v>18</v>
      </c>
      <c r="O4" s="16" t="s">
        <v>19</v>
      </c>
    </row>
    <row r="5" s="5" customFormat="1" ht="36" customHeight="1" spans="1:15">
      <c r="A5" s="16"/>
      <c r="B5" s="17"/>
      <c r="C5" s="17"/>
      <c r="D5" s="17"/>
      <c r="E5" s="17"/>
      <c r="F5" s="17"/>
      <c r="G5" s="17"/>
      <c r="H5" s="17"/>
      <c r="I5" s="35"/>
      <c r="J5" s="34"/>
      <c r="K5" s="17"/>
      <c r="L5" s="35"/>
      <c r="M5" s="35"/>
      <c r="N5" s="17"/>
      <c r="O5" s="16"/>
    </row>
    <row r="6" s="5" customFormat="1" ht="45" customHeight="1" spans="1:15">
      <c r="A6" s="18">
        <v>1</v>
      </c>
      <c r="B6" s="3" t="s">
        <v>20</v>
      </c>
      <c r="C6" s="3" t="s">
        <v>21</v>
      </c>
      <c r="D6" s="19">
        <v>2</v>
      </c>
      <c r="E6" s="3" t="s">
        <v>22</v>
      </c>
      <c r="F6" s="20">
        <v>2.9</v>
      </c>
      <c r="G6" s="19">
        <v>111.19</v>
      </c>
      <c r="H6" s="3">
        <f>G6-I6</f>
        <v>20.33</v>
      </c>
      <c r="I6" s="19">
        <v>90.86</v>
      </c>
      <c r="J6" s="20">
        <f>L6/G6</f>
        <v>5207.29382138682</v>
      </c>
      <c r="K6" s="20">
        <f>L6/I6</f>
        <v>6372.43011226062</v>
      </c>
      <c r="L6" s="36">
        <v>578999</v>
      </c>
      <c r="M6" s="37"/>
      <c r="N6" s="36" t="s">
        <v>23</v>
      </c>
      <c r="O6" s="38" t="s">
        <v>24</v>
      </c>
    </row>
    <row r="7" s="5" customFormat="1" ht="45" customHeight="1" spans="1:15">
      <c r="A7" s="3">
        <v>2</v>
      </c>
      <c r="B7" s="3" t="s">
        <v>20</v>
      </c>
      <c r="C7" s="3" t="s">
        <v>25</v>
      </c>
      <c r="D7" s="19">
        <v>3</v>
      </c>
      <c r="E7" s="3" t="s">
        <v>22</v>
      </c>
      <c r="F7" s="20">
        <v>2.9</v>
      </c>
      <c r="G7" s="19">
        <v>111.19</v>
      </c>
      <c r="H7" s="3">
        <f>G7-I7</f>
        <v>20.33</v>
      </c>
      <c r="I7" s="19">
        <v>90.86</v>
      </c>
      <c r="J7" s="20">
        <f>L7/G7</f>
        <v>5207.29382138682</v>
      </c>
      <c r="K7" s="20">
        <f>L7/I7</f>
        <v>6372.43011226062</v>
      </c>
      <c r="L7" s="36">
        <v>578999</v>
      </c>
      <c r="M7" s="37"/>
      <c r="N7" s="36" t="s">
        <v>23</v>
      </c>
      <c r="O7" s="38" t="s">
        <v>24</v>
      </c>
    </row>
    <row r="8" s="5" customFormat="1" ht="45" customHeight="1" spans="1:15">
      <c r="A8" s="3">
        <v>3</v>
      </c>
      <c r="B8" s="3" t="s">
        <v>20</v>
      </c>
      <c r="C8" s="3" t="s">
        <v>26</v>
      </c>
      <c r="D8" s="19">
        <v>3</v>
      </c>
      <c r="E8" s="3" t="s">
        <v>22</v>
      </c>
      <c r="F8" s="20">
        <v>2.9</v>
      </c>
      <c r="G8" s="19">
        <v>111.19</v>
      </c>
      <c r="H8" s="3">
        <f>G8-I8</f>
        <v>20.33</v>
      </c>
      <c r="I8" s="19">
        <v>90.86</v>
      </c>
      <c r="J8" s="20">
        <f>L8/G8</f>
        <v>5315.21719579099</v>
      </c>
      <c r="K8" s="20">
        <f>L8/I8</f>
        <v>6504.50143077262</v>
      </c>
      <c r="L8" s="36">
        <v>590999</v>
      </c>
      <c r="M8" s="37"/>
      <c r="N8" s="36" t="s">
        <v>23</v>
      </c>
      <c r="O8" s="38" t="s">
        <v>24</v>
      </c>
    </row>
    <row r="9" s="6" customFormat="1" ht="25" customHeight="1" spans="1:15">
      <c r="A9" s="21" t="s">
        <v>27</v>
      </c>
      <c r="B9" s="22"/>
      <c r="C9" s="22"/>
      <c r="D9" s="22"/>
      <c r="E9" s="22"/>
      <c r="F9" s="23"/>
      <c r="G9" s="20">
        <f>SUM(G6:G8)</f>
        <v>333.57</v>
      </c>
      <c r="H9" s="20">
        <f>SUM(H6:H8)</f>
        <v>60.99</v>
      </c>
      <c r="I9" s="20">
        <f>SUM(I6:I8)</f>
        <v>272.58</v>
      </c>
      <c r="J9" s="20">
        <f>L9/G9</f>
        <v>5243.26827952154</v>
      </c>
      <c r="K9" s="20">
        <f>L9/I9</f>
        <v>6416.45388509795</v>
      </c>
      <c r="L9" s="39">
        <f>SUM(L6:L8)</f>
        <v>1748997</v>
      </c>
      <c r="M9" s="39"/>
      <c r="N9" s="36"/>
      <c r="O9" s="40"/>
    </row>
    <row r="10" s="7" customFormat="1" ht="32" customHeight="1" spans="1:15">
      <c r="A10" s="24" t="s">
        <v>28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41"/>
    </row>
    <row r="11" s="8" customFormat="1" ht="66" customHeight="1" spans="1:15">
      <c r="A11" s="26" t="s">
        <v>29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42"/>
      <c r="N11" s="42"/>
      <c r="O11" s="42"/>
    </row>
    <row r="12" s="9" customFormat="1" ht="20" customHeight="1" spans="1:15">
      <c r="A12" s="27" t="s">
        <v>30</v>
      </c>
      <c r="B12" s="27"/>
      <c r="C12" s="27"/>
      <c r="D12" s="27"/>
      <c r="E12" s="27"/>
      <c r="F12" s="27"/>
      <c r="G12" s="27"/>
      <c r="H12" s="27"/>
      <c r="I12" s="27"/>
      <c r="J12" s="43"/>
      <c r="K12" s="27"/>
      <c r="L12" s="27"/>
      <c r="M12" s="27"/>
      <c r="N12" s="27"/>
      <c r="O12" s="27"/>
    </row>
    <row r="13" s="9" customFormat="1" ht="20" customHeight="1" spans="1:15">
      <c r="A13" s="27" t="s">
        <v>31</v>
      </c>
      <c r="B13" s="27"/>
      <c r="C13" s="27"/>
      <c r="D13" s="27"/>
      <c r="E13" s="27"/>
      <c r="F13" s="27"/>
      <c r="G13" s="27"/>
      <c r="H13" s="27"/>
      <c r="I13" s="27"/>
      <c r="K13" s="27"/>
      <c r="L13" s="27"/>
      <c r="M13" s="27"/>
      <c r="N13" s="27"/>
      <c r="O13" s="27"/>
    </row>
    <row r="14" s="9" customFormat="1" ht="35" customHeight="1" spans="1:15">
      <c r="A14" s="27" t="s">
        <v>32</v>
      </c>
      <c r="B14" s="27"/>
      <c r="C14" s="27"/>
      <c r="D14" s="27"/>
      <c r="E14" s="27"/>
      <c r="F14" s="27"/>
      <c r="G14" s="27"/>
      <c r="H14" s="27"/>
      <c r="J14" s="44"/>
      <c r="O14" s="45"/>
    </row>
    <row r="15" ht="25" hidden="1" customHeight="1" spans="8:12">
      <c r="H15" s="28"/>
      <c r="I15" s="46"/>
      <c r="J15" s="47">
        <v>6432.92</v>
      </c>
      <c r="K15" s="48">
        <f>J9</f>
        <v>5243.26827952154</v>
      </c>
      <c r="L15" s="49">
        <f>(J15-K15)/J15</f>
        <v>0.18493183818211</v>
      </c>
    </row>
    <row r="16" spans="9:12">
      <c r="I16" s="28"/>
      <c r="K16" s="50"/>
      <c r="L16" s="28"/>
    </row>
    <row r="18" spans="10:10">
      <c r="J18" s="28"/>
    </row>
  </sheetData>
  <autoFilter xmlns:etc="http://www.wps.cn/officeDocument/2017/etCustomData" ref="A5:O15" etc:filterBottomFollowUsedRange="0">
    <extLst/>
  </autoFilter>
  <mergeCells count="25">
    <mergeCell ref="A1:B1"/>
    <mergeCell ref="A2:O2"/>
    <mergeCell ref="A9:F9"/>
    <mergeCell ref="A10:O10"/>
    <mergeCell ref="A11:L11"/>
    <mergeCell ref="A12:H12"/>
    <mergeCell ref="K12:L12"/>
    <mergeCell ref="A13:H13"/>
    <mergeCell ref="K13:L13"/>
    <mergeCell ref="A14:H1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conditionalFormatting sqref="C1:C8 C11:C1048576">
    <cfRule type="duplicateValues" dxfId="0" priority="12"/>
  </conditionalFormatting>
  <pageMargins left="0.707638888888889" right="0.707638888888889" top="0.156944444444444" bottom="0.0388888888888889" header="0.313888888888889" footer="0.0388888888888889"/>
  <pageSetup paperSize="9" scale="56" orientation="landscape" verticalDpi="300"/>
  <headerFooter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14:J16"/>
  <sheetViews>
    <sheetView workbookViewId="0">
      <selection activeCell="K13" sqref="K13"/>
    </sheetView>
  </sheetViews>
  <sheetFormatPr defaultColWidth="9" defaultRowHeight="14.25"/>
  <cols>
    <col min="4" max="4" width="12.625" style="1"/>
    <col min="6" max="7" width="12.625"/>
    <col min="9" max="9" width="11.5" style="2" customWidth="1"/>
    <col min="10" max="10" width="11.5833333333333" style="2" customWidth="1"/>
    <col min="11" max="12" width="12.625"/>
  </cols>
  <sheetData>
    <row r="14" ht="36" spans="5:10">
      <c r="E14" s="3" t="s">
        <v>21</v>
      </c>
      <c r="F14" s="4">
        <v>589415</v>
      </c>
      <c r="G14" s="1">
        <f>F14/0.86</f>
        <v>685366.279069767</v>
      </c>
      <c r="H14">
        <v>690589</v>
      </c>
      <c r="I14" s="2">
        <f>H14*0.85</f>
        <v>587000.65</v>
      </c>
      <c r="J14" s="2">
        <f>F14-I14</f>
        <v>2414.34999999998</v>
      </c>
    </row>
    <row r="15" ht="36" spans="5:10">
      <c r="E15" s="3" t="s">
        <v>33</v>
      </c>
      <c r="F15" s="4">
        <v>587607</v>
      </c>
      <c r="G15" s="1">
        <f>F15/0.86</f>
        <v>683263.953488372</v>
      </c>
      <c r="H15">
        <v>690589</v>
      </c>
      <c r="I15" s="2">
        <f>H15*0.85</f>
        <v>587000.65</v>
      </c>
      <c r="J15" s="2">
        <f>F15-I15</f>
        <v>606.349999999977</v>
      </c>
    </row>
    <row r="16" ht="36" spans="5:10">
      <c r="E16" s="3" t="s">
        <v>26</v>
      </c>
      <c r="F16" s="4">
        <v>587607</v>
      </c>
      <c r="G16" s="1">
        <f>F16/0.86</f>
        <v>683263.953488372</v>
      </c>
      <c r="H16">
        <v>690589</v>
      </c>
      <c r="I16" s="2">
        <f>H16*0.85</f>
        <v>587000.65</v>
      </c>
      <c r="J16" s="2">
        <f>F16-I16</f>
        <v>606.349999999977</v>
      </c>
    </row>
  </sheetData>
  <conditionalFormatting sqref="E14:E16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</dc:creator>
  <cp:lastModifiedBy>Babe.</cp:lastModifiedBy>
  <dcterms:created xsi:type="dcterms:W3CDTF">2006-09-13T11:21:00Z</dcterms:created>
  <dcterms:modified xsi:type="dcterms:W3CDTF">2024-10-11T01:32:54Z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B3B8F3A23C6A41A8A23B24596A2932F5_13</vt:lpwstr>
  </property>
  <property fmtid="{D5CDD505-2E9C-101B-9397-08002B2CF9AE}" pid="4" name="KSOReadingLayout">
    <vt:bool>true</vt:bool>
  </property>
</Properties>
</file>