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925"/>
  </bookViews>
  <sheets>
    <sheet name="Sheet1" sheetId="1" r:id="rId1"/>
  </sheets>
  <definedNames>
    <definedName name="_xlnm._FilterDatabase" localSheetId="0" hidden="1">Sheet1!$A$5:$O$19</definedName>
    <definedName name="_xlnm.Print_Area" localSheetId="0">Sheet1!$A$1:$O$22</definedName>
    <definedName name="_xlnm.Print_Titles" localSheetId="0">Sheet1!$1:5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<sst xmlns="http://schemas.openxmlformats.org/spreadsheetml/2006/main" count="79" uniqueCount="47">
  <si>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</si>
  <si>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</si>
  <si>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</si>
  <si>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</si>
  <si>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清远保利麓湖花园6栋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</si>
  <si>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</si>
  <si>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</si>
  <si>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</si>
  <si>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</si>
  <si>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</si>
  <si>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</si>
  <si>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</si>
  <si>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</si>
  <si>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</si>
  <si>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</si>
  <si>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</si>
  <si>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</si>
  <si>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</si>
  <si>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</si>
  <si>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</si>
  <si>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6栋</t>
  </si>
  <si>
    <r>
      <rPr>
        <sz val="14"/>
        <color rgb="FF000000"/>
        <rFont val="DengXian"/>
        <charset val="134"/>
      </rPr>
      <t>6</t>
    </r>
    <r>
      <rPr>
        <sz val="14"/>
        <color rgb="FF000000"/>
        <rFont val="宋体"/>
        <charset val="134"/>
      </rPr>
      <t>栋</t>
    </r>
    <r>
      <rPr>
        <sz val="14"/>
        <color rgb="FF000000"/>
        <rFont val="DengXian"/>
        <charset val="134"/>
      </rPr>
      <t>103</t>
    </r>
  </si>
  <si>
    <t>1F</t>
  </si>
  <si>
    <t>3房2厅2卫</t>
  </si>
  <si>
    <t>未售</t>
  </si>
  <si>
    <t>含精装修1500元/㎡（建筑面积）</t>
  </si>
  <si>
    <r>
      <rPr>
        <sz val="14"/>
        <color rgb="FF000000"/>
        <rFont val="DengXian"/>
        <charset val="134"/>
      </rPr>
      <t>6</t>
    </r>
    <r>
      <rPr>
        <sz val="14"/>
        <color rgb="FF000000"/>
        <rFont val="宋体"/>
        <charset val="134"/>
      </rPr>
      <t>栋</t>
    </r>
    <r>
      <rPr>
        <sz val="14"/>
        <color rgb="FF000000"/>
        <rFont val="DengXian"/>
        <charset val="134"/>
      </rPr>
      <t>205</t>
    </r>
  </si>
  <si>
    <t>2F</t>
  </si>
  <si>
    <r>
      <rPr>
        <sz val="14"/>
        <rFont val="DengXian"/>
        <charset val="134"/>
      </rPr>
      <t>6</t>
    </r>
    <r>
      <rPr>
        <sz val="14"/>
        <rFont val="宋体"/>
        <charset val="134"/>
      </rPr>
      <t>栋</t>
    </r>
  </si>
  <si>
    <r>
      <rPr>
        <sz val="14"/>
        <rFont val="DengXian"/>
        <charset val="134"/>
      </rPr>
      <t>6</t>
    </r>
    <r>
      <rPr>
        <sz val="14"/>
        <rFont val="宋体"/>
        <charset val="134"/>
      </rPr>
      <t>栋</t>
    </r>
    <r>
      <rPr>
        <sz val="14"/>
        <rFont val="DengXian"/>
        <charset val="134"/>
      </rPr>
      <t>3403</t>
    </r>
  </si>
  <si>
    <t>34F</t>
  </si>
  <si>
    <r>
      <rPr>
        <sz val="14"/>
        <rFont val="DengXian"/>
        <charset val="134"/>
      </rPr>
      <t>3</t>
    </r>
    <r>
      <rPr>
        <sz val="14"/>
        <rFont val="宋体"/>
        <charset val="134"/>
      </rPr>
      <t>房</t>
    </r>
    <r>
      <rPr>
        <sz val="14"/>
        <rFont val="DengXian"/>
        <charset val="134"/>
      </rPr>
      <t>2</t>
    </r>
    <r>
      <rPr>
        <sz val="14"/>
        <rFont val="宋体"/>
        <charset val="134"/>
      </rPr>
      <t>厅</t>
    </r>
    <r>
      <rPr>
        <sz val="14"/>
        <rFont val="DengXian"/>
        <charset val="134"/>
      </rPr>
      <t>2</t>
    </r>
    <r>
      <rPr>
        <sz val="14"/>
        <rFont val="宋体"/>
        <charset val="134"/>
      </rPr>
      <t>卫</t>
    </r>
  </si>
  <si>
    <r>
      <rPr>
        <sz val="14"/>
        <rFont val="宋体"/>
        <charset val="134"/>
      </rPr>
      <t>含精装修</t>
    </r>
    <r>
      <rPr>
        <sz val="14"/>
        <rFont val="DengXian"/>
        <charset val="134"/>
      </rPr>
      <t>1500</t>
    </r>
    <r>
      <rPr>
        <sz val="14"/>
        <rFont val="宋体"/>
        <charset val="134"/>
      </rPr>
      <t>元</t>
    </r>
    <r>
      <rPr>
        <sz val="14"/>
        <rFont val="DengXian"/>
        <charset val="134"/>
      </rPr>
      <t>/</t>
    </r>
    <r>
      <rPr>
        <sz val="14"/>
        <rFont val="宋体"/>
        <charset val="134"/>
      </rPr>
      <t>㎡（建筑面积）</t>
    </r>
  </si>
  <si>
    <r>
      <rPr>
        <sz val="14"/>
        <color rgb="FF000000"/>
        <rFont val="DengXian"/>
        <charset val="134"/>
      </rPr>
      <t>6</t>
    </r>
    <r>
      <rPr>
        <sz val="14"/>
        <color rgb="FF000000"/>
        <rFont val="宋体"/>
        <charset val="134"/>
      </rPr>
      <t>栋</t>
    </r>
    <r>
      <rPr>
        <sz val="14"/>
        <color rgb="FF000000"/>
        <rFont val="DengXian"/>
        <charset val="134"/>
      </rPr>
      <t>2506</t>
    </r>
  </si>
  <si>
    <t>25F</t>
  </si>
  <si>
    <t>2房2厅1卫</t>
  </si>
  <si>
    <r>
      <rPr>
        <sz val="14"/>
        <color rgb="FF000000"/>
        <rFont val="DengXian"/>
        <charset val="134"/>
      </rPr>
      <t>6</t>
    </r>
    <r>
      <rPr>
        <sz val="14"/>
        <color rgb="FF000000"/>
        <rFont val="宋体"/>
        <charset val="134"/>
      </rPr>
      <t>栋</t>
    </r>
    <r>
      <rPr>
        <sz val="14"/>
        <color rgb="FF000000"/>
        <rFont val="DengXian"/>
        <charset val="134"/>
      </rPr>
      <t>104</t>
    </r>
  </si>
  <si>
    <r>
      <rPr>
        <sz val="14"/>
        <color rgb="FF000000"/>
        <rFont val="DengXian"/>
        <charset val="134"/>
      </rPr>
      <t>6</t>
    </r>
    <r>
      <rPr>
        <sz val="14"/>
        <color rgb="FF000000"/>
        <rFont val="宋体"/>
        <charset val="134"/>
      </rPr>
      <t>栋</t>
    </r>
    <r>
      <rPr>
        <sz val="14"/>
        <color rgb="FF000000"/>
        <rFont val="DengXian"/>
        <charset val="134"/>
      </rPr>
      <t>203</t>
    </r>
  </si>
  <si>
    <r>
      <rPr>
        <sz val="14"/>
        <color rgb="FF000000"/>
        <rFont val="DengXian"/>
        <charset val="134"/>
      </rPr>
      <t>6</t>
    </r>
    <r>
      <rPr>
        <sz val="14"/>
        <color rgb="FF000000"/>
        <rFont val="宋体"/>
        <charset val="134"/>
      </rPr>
      <t>栋</t>
    </r>
    <r>
      <rPr>
        <sz val="14"/>
        <color rgb="FF000000"/>
        <rFont val="DengXian"/>
        <charset val="134"/>
      </rPr>
      <t>204</t>
    </r>
  </si>
  <si>
    <r>
      <rPr>
        <sz val="14"/>
        <color rgb="FF000000"/>
        <rFont val="DengXian"/>
        <charset val="134"/>
      </rPr>
      <t>6</t>
    </r>
    <r>
      <rPr>
        <sz val="14"/>
        <color rgb="FF000000"/>
        <rFont val="宋体"/>
        <charset val="134"/>
      </rPr>
      <t>栋</t>
    </r>
    <r>
      <rPr>
        <sz val="14"/>
        <color rgb="FF000000"/>
        <rFont val="DengXian"/>
        <charset val="134"/>
      </rPr>
      <t>3405</t>
    </r>
  </si>
  <si>
    <t>本楼栋总面积/均价</t>
  </si>
  <si>
    <t>-</t>
  </si>
  <si>
    <t>本栋销售住宅共8套，销售住宅总建筑面积：763.35㎡，套内面积：620.27㎡，分摊面积：143.08㎡，销售均价：5120.59元/㎡（建筑面积）、6301.78元/㎡（套内建筑面积）。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</si>
  <si>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</si>
  <si>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</si>
  <si>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</si>
  <si>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本表一式三份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</si>
</sst>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 "/>
    <numFmt numFmtId="178" formatCode="0.00_);[Red]\(0.00\)"/>
    <numFmt numFmtId="179" formatCode="0_ "/>
    <numFmt numFmtId="180" formatCode="&quot;￥&quot;#,##0.00_);[Red]\(&quot;￥&quot;#,##0.00\)"/>
  </numFmts>
  <fonts count="35">
    <font>
      <sz val="11"/>
      <color indexed="8"/>
      <name val="DengXian"/>
      <charset val="134"/>
    </font>
    <font>
      <sz val="14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indexed="8"/>
      <name val="DengXian"/>
      <charset val="134"/>
    </font>
    <font>
      <sz val="16"/>
      <color indexed="8"/>
      <name val="黑体"/>
      <charset val="134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14"/>
      <name val="DengXian"/>
      <charset val="134"/>
    </font>
    <font>
      <sz val="14"/>
      <color rgb="FF000000"/>
      <name val="DengXian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  "/>
      <charset val="134"/>
    </font>
    <font>
      <sz val="10"/>
      <color theme="1"/>
      <name val="Arial"/>
      <charset val="134"/>
    </font>
    <font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32" fillId="0" borderId="0" applyFont="0" applyAlignment="0">
      <alignment vertical="center"/>
    </xf>
    <xf numFmtId="0" fontId="0" fillId="0" borderId="0">
      <alignment vertical="center"/>
    </xf>
    <xf numFmtId="0" fontId="33" fillId="0" borderId="0"/>
  </cellStyleXfs>
  <cellXfs count="54">
    <xf numFmtId="0" fontId="0" fillId="0" borderId="0" xfId="0" applyFill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178" fontId="0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178" fontId="6" fillId="0" borderId="0" xfId="0" applyNumberFormat="1" applyFont="1" applyFill="1" applyAlignment="1">
      <alignment horizontal="left" vertical="center"/>
    </xf>
    <xf numFmtId="176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178" fontId="6" fillId="0" borderId="0" xfId="0" applyNumberFormat="1" applyFont="1" applyFill="1" applyAlignment="1">
      <alignment horizontal="left" vertical="center" wrapText="1"/>
    </xf>
    <xf numFmtId="178" fontId="0" fillId="0" borderId="0" xfId="0" applyNumberFormat="1" applyFont="1" applyFill="1" applyAlignment="1">
      <alignment horizontal="left" vertical="center"/>
    </xf>
    <xf numFmtId="176" fontId="0" fillId="0" borderId="0" xfId="0" applyNumberFormat="1" applyFont="1" applyFill="1" applyAlignment="1">
      <alignment horizontal="left" vertical="center"/>
    </xf>
    <xf numFmtId="180" fontId="0" fillId="0" borderId="0" xfId="3" applyNumberFormat="1" applyFont="1" applyFill="1" applyAlignment="1">
      <alignment horizontal="left" vertical="center"/>
    </xf>
    <xf numFmtId="10" fontId="0" fillId="0" borderId="0" xfId="3" applyNumberFormat="1" applyFont="1" applyFill="1" applyAlignment="1">
      <alignment horizontal="left" vertical="center"/>
    </xf>
    <xf numFmtId="178" fontId="0" fillId="0" borderId="0" xfId="0" applyNumberFormat="1" applyFill="1" applyAlignment="1">
      <alignment horizontal="center" vertical="center"/>
    </xf>
    <xf numFmtId="10" fontId="0" fillId="0" borderId="0" xfId="3" applyNumberFormat="1" applyFont="1" applyFill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" xfId="50"/>
    <cellStyle name="常规 5" xfId="51"/>
    <cellStyle name="Normal" xfId="52"/>
  </cellStyles>
  <dxfs count="3">
    <dxf>
      <fill>
        <patternFill patternType="solid">
          <fgColor rgb="FFFFFF00"/>
          <bgColor rgb="FF000000"/>
        </patternFill>
      </fill>
    </dxf>
    <dxf>
      <fill>
        <patternFill patternType="solid">
          <fgColor theme="9" tint="0.6"/>
          <bgColor rgb="FF000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C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7"/>
  <sheetViews>
    <sheetView tabSelected="1" zoomScale="85" zoomScaleNormal="85" topLeftCell="A3" workbookViewId="0">
      <selection activeCell="N9" sqref="N9"/>
    </sheetView>
  </sheetViews>
  <sheetFormatPr defaultColWidth="8.88333333333333" defaultRowHeight="14.25"/>
  <cols>
    <col min="1" max="1" width="8.88333333333333" style="6"/>
    <col min="2" max="2" width="11.8833333333333" style="6" customWidth="1"/>
    <col min="3" max="3" width="14.25" style="6" customWidth="1"/>
    <col min="4" max="4" width="8.88333333333333" style="6" customWidth="1"/>
    <col min="5" max="5" width="18.875" style="6" customWidth="1"/>
    <col min="6" max="6" width="8.88333333333333" style="6" customWidth="1"/>
    <col min="7" max="7" width="14.6333333333333" style="6" customWidth="1"/>
    <col min="8" max="8" width="18.475" style="6" customWidth="1"/>
    <col min="9" max="9" width="18.6333333333333" style="6" customWidth="1"/>
    <col min="10" max="10" width="12.8833333333333" style="6" customWidth="1"/>
    <col min="11" max="11" width="17.5" style="6" customWidth="1"/>
    <col min="12" max="12" width="12.8833333333333" style="7" customWidth="1"/>
    <col min="13" max="13" width="16.25" style="6" customWidth="1"/>
    <col min="14" max="14" width="9.875" style="6" customWidth="1"/>
    <col min="15" max="15" width="37.875" style="6" customWidth="1"/>
    <col min="16" max="16384" width="8.88333333333333" style="6"/>
  </cols>
  <sheetData>
    <row r="1" ht="20.25" spans="1:15">
      <c r="A1" s="8" t="s">
        <v>0</v>
      </c>
      <c r="B1" s="8"/>
      <c r="C1" s="1"/>
      <c r="D1" s="1"/>
      <c r="E1" s="1"/>
      <c r="F1" s="1"/>
      <c r="G1" s="1"/>
      <c r="H1" s="1"/>
      <c r="I1" s="1"/>
      <c r="J1" s="29"/>
      <c r="K1" s="1"/>
      <c r="L1" s="30"/>
      <c r="M1" s="1"/>
      <c r="N1" s="1"/>
      <c r="O1" s="1"/>
    </row>
    <row r="2" ht="25.5" spans="1: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>
      <c r="A3" s="10" t="s">
        <v>2</v>
      </c>
      <c r="B3" s="10"/>
      <c r="C3" s="10"/>
      <c r="D3" s="10"/>
      <c r="E3" s="10"/>
      <c r="F3" s="10"/>
      <c r="G3" s="10"/>
      <c r="H3" s="10"/>
      <c r="I3" s="10" t="s">
        <v>3</v>
      </c>
      <c r="J3" s="31" t="s">
        <v>4</v>
      </c>
      <c r="K3" s="31"/>
      <c r="L3" s="32"/>
      <c r="M3" s="33"/>
      <c r="N3" s="33"/>
      <c r="O3" s="33"/>
    </row>
    <row r="4" s="1" customFormat="1" spans="1:15">
      <c r="A4" s="11" t="s">
        <v>5</v>
      </c>
      <c r="B4" s="12" t="s">
        <v>6</v>
      </c>
      <c r="C4" s="12" t="s">
        <v>7</v>
      </c>
      <c r="D4" s="12" t="s">
        <v>8</v>
      </c>
      <c r="E4" s="12" t="s">
        <v>9</v>
      </c>
      <c r="F4" s="12" t="s">
        <v>10</v>
      </c>
      <c r="G4" s="12" t="s">
        <v>11</v>
      </c>
      <c r="H4" s="12" t="s">
        <v>12</v>
      </c>
      <c r="I4" s="34" t="s">
        <v>13</v>
      </c>
      <c r="J4" s="35" t="s">
        <v>14</v>
      </c>
      <c r="K4" s="12" t="s">
        <v>15</v>
      </c>
      <c r="L4" s="36" t="s">
        <v>16</v>
      </c>
      <c r="M4" s="34" t="s">
        <v>17</v>
      </c>
      <c r="N4" s="12" t="s">
        <v>18</v>
      </c>
      <c r="O4" s="11" t="s">
        <v>19</v>
      </c>
    </row>
    <row r="5" s="1" customFormat="1" ht="24" customHeight="1" spans="1:15">
      <c r="A5" s="11"/>
      <c r="B5" s="12"/>
      <c r="C5" s="12"/>
      <c r="D5" s="12"/>
      <c r="E5" s="12"/>
      <c r="F5" s="12"/>
      <c r="G5" s="12"/>
      <c r="H5" s="12"/>
      <c r="I5" s="37"/>
      <c r="J5" s="35"/>
      <c r="K5" s="12"/>
      <c r="L5" s="38"/>
      <c r="M5" s="37"/>
      <c r="N5" s="12"/>
      <c r="O5" s="11"/>
    </row>
    <row r="6" s="2" customFormat="1" ht="40" customHeight="1" spans="1:15">
      <c r="A6" s="13">
        <v>1</v>
      </c>
      <c r="B6" s="14" t="s">
        <v>20</v>
      </c>
      <c r="C6" s="15" t="s">
        <v>21</v>
      </c>
      <c r="D6" s="14" t="s">
        <v>22</v>
      </c>
      <c r="E6" s="14" t="s">
        <v>23</v>
      </c>
      <c r="F6" s="16">
        <v>2.9</v>
      </c>
      <c r="G6" s="17">
        <v>96.51</v>
      </c>
      <c r="H6" s="14">
        <f>G6-I6</f>
        <v>18.09</v>
      </c>
      <c r="I6" s="18">
        <v>78.42</v>
      </c>
      <c r="J6" s="16">
        <f>L6/G6</f>
        <v>4983.92912651539</v>
      </c>
      <c r="K6" s="16">
        <f>L6/I6</f>
        <v>6133.62662586075</v>
      </c>
      <c r="L6" s="16">
        <v>480999</v>
      </c>
      <c r="M6" s="39"/>
      <c r="N6" s="40" t="s">
        <v>24</v>
      </c>
      <c r="O6" s="41" t="s">
        <v>25</v>
      </c>
    </row>
    <row r="7" s="2" customFormat="1" ht="40" customHeight="1" spans="1:15">
      <c r="A7" s="13">
        <v>2</v>
      </c>
      <c r="B7" s="14" t="s">
        <v>20</v>
      </c>
      <c r="C7" s="15" t="s">
        <v>26</v>
      </c>
      <c r="D7" s="14" t="s">
        <v>27</v>
      </c>
      <c r="E7" s="14" t="s">
        <v>23</v>
      </c>
      <c r="F7" s="16">
        <v>2.9</v>
      </c>
      <c r="G7" s="18">
        <v>96.51</v>
      </c>
      <c r="H7" s="14">
        <f t="shared" ref="H7:H17" si="0">G7-I7</f>
        <v>18.09</v>
      </c>
      <c r="I7" s="18">
        <v>78.42</v>
      </c>
      <c r="J7" s="16">
        <f t="shared" ref="J7:J18" si="1">L7/G7</f>
        <v>5201.52315822195</v>
      </c>
      <c r="K7" s="16">
        <f t="shared" ref="K7:K18" si="2">L7/I7</f>
        <v>6401.41545524101</v>
      </c>
      <c r="L7" s="16">
        <v>501999</v>
      </c>
      <c r="M7" s="39"/>
      <c r="N7" s="40" t="s">
        <v>24</v>
      </c>
      <c r="O7" s="41" t="s">
        <v>25</v>
      </c>
    </row>
    <row r="8" s="2" customFormat="1" ht="40" customHeight="1" spans="1:15">
      <c r="A8" s="13">
        <v>3</v>
      </c>
      <c r="B8" s="13" t="s">
        <v>28</v>
      </c>
      <c r="C8" s="13" t="s">
        <v>29</v>
      </c>
      <c r="D8" s="13" t="s">
        <v>30</v>
      </c>
      <c r="E8" s="13" t="s">
        <v>31</v>
      </c>
      <c r="F8" s="19">
        <v>2.9</v>
      </c>
      <c r="G8" s="20">
        <v>96.51</v>
      </c>
      <c r="H8" s="14">
        <f t="shared" si="0"/>
        <v>18.09</v>
      </c>
      <c r="I8" s="20">
        <v>78.42</v>
      </c>
      <c r="J8" s="19">
        <f t="shared" si="1"/>
        <v>5097.90695264739</v>
      </c>
      <c r="K8" s="19">
        <f t="shared" si="2"/>
        <v>6273.89696505993</v>
      </c>
      <c r="L8" s="16">
        <v>491999</v>
      </c>
      <c r="M8" s="39"/>
      <c r="N8" s="40" t="s">
        <v>24</v>
      </c>
      <c r="O8" s="42" t="s">
        <v>32</v>
      </c>
    </row>
    <row r="9" s="2" customFormat="1" ht="40" customHeight="1" spans="1:15">
      <c r="A9" s="13">
        <v>4</v>
      </c>
      <c r="B9" s="14" t="s">
        <v>20</v>
      </c>
      <c r="C9" s="15" t="s">
        <v>33</v>
      </c>
      <c r="D9" s="14" t="s">
        <v>34</v>
      </c>
      <c r="E9" s="14" t="s">
        <v>35</v>
      </c>
      <c r="F9" s="16">
        <v>2.9</v>
      </c>
      <c r="G9" s="18">
        <v>87.78</v>
      </c>
      <c r="H9" s="14">
        <f t="shared" si="0"/>
        <v>16.45</v>
      </c>
      <c r="I9" s="18">
        <v>71.33</v>
      </c>
      <c r="J9" s="16">
        <f t="shared" si="1"/>
        <v>5753.00751879699</v>
      </c>
      <c r="K9" s="16">
        <f t="shared" si="2"/>
        <v>7079.75606336745</v>
      </c>
      <c r="L9" s="16">
        <v>504999</v>
      </c>
      <c r="M9" s="39"/>
      <c r="N9" s="40" t="s">
        <v>24</v>
      </c>
      <c r="O9" s="41" t="s">
        <v>25</v>
      </c>
    </row>
    <row r="10" s="2" customFormat="1" ht="40" customHeight="1" spans="1:15">
      <c r="A10" s="13">
        <v>5</v>
      </c>
      <c r="B10" s="14" t="s">
        <v>20</v>
      </c>
      <c r="C10" s="15" t="s">
        <v>36</v>
      </c>
      <c r="D10" s="14" t="s">
        <v>22</v>
      </c>
      <c r="E10" s="14" t="s">
        <v>23</v>
      </c>
      <c r="F10" s="16">
        <v>2.9</v>
      </c>
      <c r="G10" s="18">
        <v>96.51</v>
      </c>
      <c r="H10" s="14">
        <f t="shared" si="0"/>
        <v>18.09</v>
      </c>
      <c r="I10" s="18">
        <v>78.42</v>
      </c>
      <c r="J10" s="16">
        <f t="shared" si="1"/>
        <v>4983.92912651539</v>
      </c>
      <c r="K10" s="16">
        <f t="shared" si="2"/>
        <v>6133.62662586075</v>
      </c>
      <c r="L10" s="16">
        <v>480999</v>
      </c>
      <c r="M10" s="39"/>
      <c r="N10" s="40" t="s">
        <v>24</v>
      </c>
      <c r="O10" s="41" t="s">
        <v>25</v>
      </c>
    </row>
    <row r="11" s="2" customFormat="1" ht="40" customHeight="1" spans="1:15">
      <c r="A11" s="13">
        <v>6</v>
      </c>
      <c r="B11" s="14" t="s">
        <v>20</v>
      </c>
      <c r="C11" s="15" t="s">
        <v>37</v>
      </c>
      <c r="D11" s="14" t="s">
        <v>27</v>
      </c>
      <c r="E11" s="14" t="s">
        <v>23</v>
      </c>
      <c r="F11" s="16">
        <v>2.9</v>
      </c>
      <c r="G11" s="18">
        <v>96.51</v>
      </c>
      <c r="H11" s="14">
        <f t="shared" si="0"/>
        <v>18.09</v>
      </c>
      <c r="I11" s="18">
        <v>78.42</v>
      </c>
      <c r="J11" s="16">
        <f t="shared" si="1"/>
        <v>4702.23811004041</v>
      </c>
      <c r="K11" s="16">
        <f t="shared" si="2"/>
        <v>5786.95485845448</v>
      </c>
      <c r="L11" s="16">
        <v>453813</v>
      </c>
      <c r="M11" s="39"/>
      <c r="N11" s="40" t="s">
        <v>24</v>
      </c>
      <c r="O11" s="41" t="s">
        <v>25</v>
      </c>
    </row>
    <row r="12" s="2" customFormat="1" ht="40" customHeight="1" spans="1:15">
      <c r="A12" s="13">
        <v>7</v>
      </c>
      <c r="B12" s="14" t="s">
        <v>20</v>
      </c>
      <c r="C12" s="15" t="s">
        <v>38</v>
      </c>
      <c r="D12" s="14" t="s">
        <v>27</v>
      </c>
      <c r="E12" s="14" t="s">
        <v>23</v>
      </c>
      <c r="F12" s="16">
        <v>2.9</v>
      </c>
      <c r="G12" s="18">
        <v>96.51</v>
      </c>
      <c r="H12" s="14">
        <f t="shared" si="0"/>
        <v>18.09</v>
      </c>
      <c r="I12" s="18">
        <v>78.42</v>
      </c>
      <c r="J12" s="16">
        <f t="shared" si="1"/>
        <v>5201.52315822195</v>
      </c>
      <c r="K12" s="16">
        <f t="shared" si="2"/>
        <v>6401.41545524101</v>
      </c>
      <c r="L12" s="16">
        <v>501999</v>
      </c>
      <c r="M12" s="39"/>
      <c r="N12" s="40" t="s">
        <v>24</v>
      </c>
      <c r="O12" s="41" t="s">
        <v>25</v>
      </c>
    </row>
    <row r="13" s="2" customFormat="1" ht="40" customHeight="1" spans="1:15">
      <c r="A13" s="13">
        <v>8</v>
      </c>
      <c r="B13" s="14" t="s">
        <v>20</v>
      </c>
      <c r="C13" s="15" t="s">
        <v>39</v>
      </c>
      <c r="D13" s="14" t="s">
        <v>30</v>
      </c>
      <c r="E13" s="14" t="s">
        <v>23</v>
      </c>
      <c r="F13" s="16">
        <v>2.9</v>
      </c>
      <c r="G13" s="18">
        <v>96.51</v>
      </c>
      <c r="H13" s="14">
        <f>G13-I13</f>
        <v>18.09</v>
      </c>
      <c r="I13" s="18">
        <v>78.42</v>
      </c>
      <c r="J13" s="16">
        <f>L13/G13</f>
        <v>5097.90695264739</v>
      </c>
      <c r="K13" s="16">
        <f>L13/I13</f>
        <v>6273.89696505993</v>
      </c>
      <c r="L13" s="16">
        <v>491999</v>
      </c>
      <c r="M13" s="39"/>
      <c r="N13" s="40" t="s">
        <v>24</v>
      </c>
      <c r="O13" s="41" t="s">
        <v>25</v>
      </c>
    </row>
    <row r="14" s="3" customFormat="1" ht="40" customHeight="1" spans="1:15">
      <c r="A14" s="21" t="s">
        <v>40</v>
      </c>
      <c r="B14" s="21" t="s">
        <v>41</v>
      </c>
      <c r="C14" s="21" t="s">
        <v>41</v>
      </c>
      <c r="D14" s="21" t="s">
        <v>41</v>
      </c>
      <c r="E14" s="21" t="s">
        <v>41</v>
      </c>
      <c r="F14" s="21" t="s">
        <v>41</v>
      </c>
      <c r="G14" s="22">
        <f>SUM(G6:G13)</f>
        <v>763.35</v>
      </c>
      <c r="H14" s="22">
        <f>SUM(H6:H13)</f>
        <v>143.08</v>
      </c>
      <c r="I14" s="22">
        <f>SUM(I6:I13)</f>
        <v>620.27</v>
      </c>
      <c r="J14" s="22">
        <f>L14/G14</f>
        <v>5120.59474683959</v>
      </c>
      <c r="K14" s="22">
        <f>L14/I14</f>
        <v>6301.78148225773</v>
      </c>
      <c r="L14" s="43">
        <f>SUM(L6:L13)</f>
        <v>3908806</v>
      </c>
      <c r="M14" s="44"/>
      <c r="N14" s="45"/>
      <c r="O14" s="45"/>
    </row>
    <row r="15" s="3" customFormat="1" ht="40" customHeight="1" spans="1:15">
      <c r="A15" s="23" t="s">
        <v>42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46"/>
    </row>
    <row r="16" s="4" customFormat="1" ht="79" customHeight="1" spans="1:15">
      <c r="A16" s="25" t="s">
        <v>43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</row>
    <row r="17" s="5" customFormat="1" spans="1:15">
      <c r="A17" s="27" t="s">
        <v>44</v>
      </c>
      <c r="B17" s="27"/>
      <c r="C17" s="27"/>
      <c r="D17" s="27"/>
      <c r="E17" s="27"/>
      <c r="F17" s="27"/>
      <c r="G17" s="27"/>
      <c r="H17" s="27"/>
      <c r="I17" s="27"/>
      <c r="J17" s="47"/>
      <c r="K17" s="27"/>
      <c r="L17" s="27"/>
      <c r="M17" s="27"/>
      <c r="N17" s="27"/>
      <c r="O17" s="27"/>
    </row>
    <row r="18" s="5" customFormat="1" spans="1:15">
      <c r="A18" s="27" t="s">
        <v>45</v>
      </c>
      <c r="B18" s="27"/>
      <c r="C18" s="27"/>
      <c r="D18" s="27"/>
      <c r="E18" s="27"/>
      <c r="F18" s="27"/>
      <c r="G18" s="27"/>
      <c r="H18" s="27"/>
      <c r="I18" s="27"/>
      <c r="J18" s="28"/>
      <c r="K18" s="27"/>
      <c r="L18" s="27"/>
      <c r="M18" s="27"/>
      <c r="N18" s="27"/>
      <c r="O18" s="27"/>
    </row>
    <row r="19" s="5" customFormat="1" spans="1:15">
      <c r="A19" s="27" t="s">
        <v>46</v>
      </c>
      <c r="B19" s="27"/>
      <c r="C19" s="27"/>
      <c r="D19" s="27"/>
      <c r="E19" s="27"/>
      <c r="F19" s="28"/>
      <c r="G19" s="28"/>
      <c r="H19" s="28"/>
      <c r="I19" s="28"/>
      <c r="J19" s="48"/>
      <c r="K19" s="28"/>
      <c r="L19" s="49"/>
      <c r="M19" s="28"/>
      <c r="N19" s="50"/>
      <c r="O19" s="51"/>
    </row>
    <row r="20" s="6" customFormat="1" hidden="1" spans="12:12">
      <c r="L20" s="7"/>
    </row>
    <row r="21" s="6" customFormat="1" hidden="1" spans="9:12">
      <c r="I21" s="6">
        <v>9734.51</v>
      </c>
      <c r="J21" s="6">
        <f>I21*0.95</f>
        <v>9247.7845</v>
      </c>
      <c r="L21" s="7"/>
    </row>
    <row r="22" s="6" customFormat="1" spans="11:15">
      <c r="K22" s="52"/>
      <c r="L22" s="52"/>
      <c r="M22" s="53"/>
      <c r="O22" s="53"/>
    </row>
    <row r="23" s="6" customFormat="1" spans="9:12">
      <c r="I23" s="53"/>
      <c r="L23" s="7"/>
    </row>
    <row r="24" s="6" customFormat="1" spans="10:12">
      <c r="J24" s="53"/>
      <c r="L24" s="52"/>
    </row>
    <row r="25" s="6" customFormat="1" spans="12:12">
      <c r="L25" s="7"/>
    </row>
    <row r="26" s="6" customFormat="1" spans="12:12">
      <c r="L26" s="7"/>
    </row>
    <row r="27" s="6" customFormat="1" spans="12:12">
      <c r="L27" s="7"/>
    </row>
  </sheetData>
  <sortState ref="A7:W22">
    <sortCondition ref="B7:B22" sortBy="cellColor" dxfId="0"/>
    <sortCondition ref="B7:B22" sortBy="cellColor" dxfId="1"/>
  </sortState>
  <mergeCells count="26">
    <mergeCell ref="A1:B1"/>
    <mergeCell ref="A2:O2"/>
    <mergeCell ref="A3:F3"/>
    <mergeCell ref="J3:K3"/>
    <mergeCell ref="A15:O15"/>
    <mergeCell ref="A16:O16"/>
    <mergeCell ref="A17:E17"/>
    <mergeCell ref="K17:L17"/>
    <mergeCell ref="A18:E18"/>
    <mergeCell ref="K18:L18"/>
    <mergeCell ref="A19:E1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conditionalFormatting sqref="K22">
    <cfRule type="duplicateValues" dxfId="2" priority="1"/>
  </conditionalFormatting>
  <conditionalFormatting sqref="C$1:C$1048576">
    <cfRule type="duplicateValues" dxfId="2" priority="32"/>
    <cfRule type="duplicateValues" dxfId="2" priority="40"/>
    <cfRule type="duplicateValues" dxfId="2" priority="56"/>
  </conditionalFormatting>
  <conditionalFormatting sqref="C6:C13">
    <cfRule type="duplicateValues" dxfId="2" priority="1586"/>
  </conditionalFormatting>
  <conditionalFormatting sqref="C1:C5 C14:C1048576">
    <cfRule type="duplicateValues" dxfId="2" priority="1587"/>
  </conditionalFormatting>
  <conditionalFormatting sqref="L1:L5 L11:L1048576">
    <cfRule type="duplicateValues" dxfId="2" priority="65"/>
  </conditionalFormatting>
  <pageMargins left="0.471527777777778" right="0.313888888888889" top="0.354166666666667" bottom="0.354166666666667" header="0.313888888888889" footer="0.313888888888889"/>
  <pageSetup paperSize="9" scale="59" fitToHeight="0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2024-10-10T11:12:45Z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C99A83FEB6024DC48815F1FDB99A51C0_13</vt:lpwstr>
  </property>
  <property fmtid="{D5CDD505-2E9C-101B-9397-08002B2CF9AE}" pid="4" name="KSOReadingLayout">
    <vt:bool>true</vt:bool>
  </property>
</Properties>
</file>