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14号楼" sheetId="2" r:id="rId1"/>
  </sheets>
  <definedNames>
    <definedName name="_xlnm.Print_Titles" localSheetId="0">'14号楼'!$1:$5</definedName>
    <definedName name="_xlnm._FilterDatabase" localSheetId="0" hidden="1">'14号楼'!$A$6:$N$58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<sst xmlns="http://schemas.openxmlformats.org/spreadsheetml/2006/main" count="187" uniqueCount="31">
  <si>
    <t>附件2</t>
  </si>
  <si>
    <t>清远市新建商品住房销售价格备案表</t>
  </si>
  <si>
    <t>房地产开发企业名称或中介服务机构名称：清远市恒丰房地产开发有限公司</t>
  </si>
  <si>
    <t xml:space="preserve">                                项目(楼盘)名称：天湖蓝湾花园</t>
  </si>
  <si>
    <t>序号</t>
  </si>
  <si>
    <t>幢（栋）号</t>
  </si>
  <si>
    <t>房号</t>
  </si>
  <si>
    <t>楼层(F)</t>
  </si>
  <si>
    <t>户型</t>
  </si>
  <si>
    <t>层高（m)</t>
  </si>
  <si>
    <t>建筑面积（㎡）</t>
  </si>
  <si>
    <t>分摊的共有建筑面积（㎡）</t>
  </si>
  <si>
    <t>套内建筑面积（㎡）</t>
  </si>
  <si>
    <t>建筑面积单价（元/㎡）</t>
  </si>
  <si>
    <t>套内建筑面积销售单价（元/㎡）</t>
  </si>
  <si>
    <t>总售价(元)</t>
  </si>
  <si>
    <t>优惠折扣及其条件</t>
  </si>
  <si>
    <t>销售
状态</t>
  </si>
  <si>
    <t>备注</t>
  </si>
  <si>
    <t>14号楼</t>
  </si>
  <si>
    <t>3房2厅2卫</t>
  </si>
  <si>
    <t>未售</t>
  </si>
  <si>
    <t>4房2厅2卫</t>
  </si>
  <si>
    <t>本楼栋总面积/均价</t>
  </si>
  <si>
    <t xml:space="preserve">   本栋销售住宅共53套，销售住宅总建筑面积： 5339.32㎡，套内面积：4113.49㎡，分摊面积：1225.83㎡，原销售均价：7396元/㎡（建筑面积）、9600元/㎡（套内建筑面积）；调整后销售均价：7266元/㎡（建筑面积）、9431元/㎡（套内建筑面积）。</t>
  </si>
  <si>
    <t>注：
1.销售价格构成包括合理的开发建设成本、费用、税金和利润等；与商品房配套建设的各项基础设施，包括供水、供电、供气、通讯、有线电视、安全监控系统、信报箱等建设费用，一律计入开发建设成本，不得在房价外另行收取。
2.建筑面积=套内建筑面积+分摊的共有建筑面积。</t>
  </si>
  <si>
    <t>备案机关：</t>
  </si>
  <si>
    <t>企业物价员：</t>
  </si>
  <si>
    <t>价格举报投诉电话：12345</t>
  </si>
  <si>
    <t>企业投诉电话：0763-3988999</t>
  </si>
  <si>
    <t>本表一式两份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</si>
</sst>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7">
    <font>
      <sz val="12"/>
      <name val="宋体"/>
      <charset val="134"/>
    </font>
    <font>
      <sz val="16"/>
      <name val="黑体"/>
      <charset val="134"/>
    </font>
    <font>
      <sz val="20"/>
      <name val="方正小标宋简体"/>
      <charset val="134"/>
    </font>
    <font>
      <sz val="10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0.5"/>
      <name val="宋体"/>
      <charset val="134"/>
    </font>
    <font>
      <sz val="10"/>
      <color indexed="8"/>
      <name val="宋体"/>
      <charset val="134"/>
    </font>
    <font>
      <u/>
      <sz val="11"/>
      <color rgb="FF0000FF"/>
      <name val="等线"/>
      <charset val="134"/>
      <scheme val="minor"/>
    </font>
    <font>
      <u/>
      <sz val="11"/>
      <color rgb="FF800080"/>
      <name val="等线"/>
      <charset val="134"/>
      <scheme val="minor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theme="0"/>
      <name val="等线"/>
      <charset val="134"/>
      <scheme val="minor"/>
    </font>
    <font>
      <sz val="11"/>
      <color theme="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/>
  </cellStyleXfs>
  <cellXfs count="31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177" fontId="5" fillId="0" borderId="2" xfId="0" applyNumberFormat="1" applyFont="1" applyFill="1" applyBorder="1" applyAlignment="1">
      <alignment horizontal="center" vertical="center"/>
    </xf>
    <xf numFmtId="177" fontId="5" fillId="0" borderId="2" xfId="0" applyNumberFormat="1" applyFont="1" applyFill="1" applyBorder="1" applyAlignment="1">
      <alignment horizontal="center" vertical="center" wrapText="1"/>
    </xf>
    <xf numFmtId="177" fontId="0" fillId="0" borderId="0" xfId="0" applyNumberFormat="1" applyFont="1" applyFill="1" applyAlignment="1">
      <alignment horizontal="center" vertical="center"/>
    </xf>
    <xf numFmtId="177" fontId="5" fillId="0" borderId="2" xfId="0" applyNumberFormat="1" applyFont="1" applyFill="1" applyBorder="1" applyAlignment="1">
      <alignment horizontal="center" vertical="center"/>
    </xf>
    <xf numFmtId="177" fontId="5" fillId="0" borderId="2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77"/>
  <sheetViews>
    <sheetView tabSelected="1" zoomScaleSheetLayoutView="60" workbookViewId="0">
      <pane ySplit="5" topLeftCell="A49" activePane="bottomLeft" state="frozen"/>
      <selection/>
      <selection pane="bottomLeft" activeCell="R51" sqref="R51"/>
    </sheetView>
  </sheetViews>
  <sheetFormatPr defaultColWidth="9" defaultRowHeight="14.25"/>
  <cols>
    <col min="1" max="1" width="4.5" style="3" customWidth="1"/>
    <col min="2" max="2" width="7.875" style="3" customWidth="1"/>
    <col min="3" max="3" width="6.75" style="2" customWidth="1"/>
    <col min="4" max="4" width="5.375" style="2" customWidth="1"/>
    <col min="5" max="5" width="12.375" style="3" customWidth="1"/>
    <col min="6" max="6" width="6.125" style="3" customWidth="1"/>
    <col min="7" max="7" width="9.625" style="3" customWidth="1"/>
    <col min="8" max="8" width="9" style="3"/>
    <col min="9" max="9" width="9.625" style="3" customWidth="1"/>
    <col min="10" max="10" width="10.625" style="3" customWidth="1"/>
    <col min="11" max="11" width="11.125" style="3" customWidth="1"/>
    <col min="12" max="12" width="14.25" style="3" customWidth="1"/>
    <col min="13" max="13" width="11.125" style="3" customWidth="1"/>
    <col min="14" max="14" width="7.25" style="3" customWidth="1"/>
    <col min="15" max="15" width="7.625" style="3" customWidth="1"/>
    <col min="16" max="16384" width="9" style="3"/>
  </cols>
  <sheetData>
    <row r="1" ht="18" customHeight="1" spans="1:15">
      <c r="A1" s="4" t="s">
        <v>0</v>
      </c>
      <c r="B1" s="4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ht="41.1" customHeight="1" spans="1:1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ht="36" customHeight="1" spans="1:15">
      <c r="A3" s="7" t="s">
        <v>2</v>
      </c>
      <c r="B3" s="7"/>
      <c r="C3" s="7"/>
      <c r="D3" s="7"/>
      <c r="E3" s="7"/>
      <c r="F3" s="7"/>
      <c r="G3" s="7"/>
      <c r="H3" s="7"/>
      <c r="I3" s="22" t="s">
        <v>3</v>
      </c>
      <c r="J3" s="5"/>
      <c r="K3" s="5"/>
      <c r="L3" s="5"/>
      <c r="M3" s="22"/>
      <c r="N3" s="23"/>
      <c r="O3" s="23"/>
    </row>
    <row r="4" ht="30" customHeight="1" spans="1:15">
      <c r="A4" s="8" t="s">
        <v>4</v>
      </c>
      <c r="B4" s="9" t="s">
        <v>5</v>
      </c>
      <c r="C4" s="9" t="s">
        <v>6</v>
      </c>
      <c r="D4" s="9" t="s">
        <v>7</v>
      </c>
      <c r="E4" s="9" t="s">
        <v>8</v>
      </c>
      <c r="F4" s="9" t="s">
        <v>9</v>
      </c>
      <c r="G4" s="9" t="s">
        <v>10</v>
      </c>
      <c r="H4" s="9" t="s">
        <v>11</v>
      </c>
      <c r="I4" s="9" t="s">
        <v>12</v>
      </c>
      <c r="J4" s="9" t="s">
        <v>13</v>
      </c>
      <c r="K4" s="9" t="s">
        <v>14</v>
      </c>
      <c r="L4" s="9" t="s">
        <v>15</v>
      </c>
      <c r="M4" s="9" t="s">
        <v>16</v>
      </c>
      <c r="N4" s="9" t="s">
        <v>17</v>
      </c>
      <c r="O4" s="24" t="s">
        <v>18</v>
      </c>
    </row>
    <row r="5" spans="1:15">
      <c r="A5" s="10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24"/>
    </row>
    <row r="6" s="1" customFormat="1" ht="25" customHeight="1" spans="1:16">
      <c r="A6" s="11">
        <f>ROW()-5</f>
        <v>1</v>
      </c>
      <c r="B6" s="11" t="s">
        <v>19</v>
      </c>
      <c r="C6" s="12">
        <v>201</v>
      </c>
      <c r="D6" s="12" t="str">
        <f t="shared" ref="D6:D16" si="0">MID(C6,1,1)</f>
        <v>2</v>
      </c>
      <c r="E6" s="12" t="s">
        <v>20</v>
      </c>
      <c r="F6" s="11">
        <v>3</v>
      </c>
      <c r="G6" s="13">
        <v>92.12</v>
      </c>
      <c r="H6" s="13">
        <f t="shared" ref="H6:H52" si="1">G6-I6</f>
        <v>21.15</v>
      </c>
      <c r="I6" s="13">
        <v>70.97</v>
      </c>
      <c r="J6" s="25">
        <f t="shared" ref="J6:J59" si="2">L6/G6</f>
        <v>6308.33198979592</v>
      </c>
      <c r="K6" s="26">
        <f t="shared" ref="K6:K59" si="3">L6/I6</f>
        <v>8188.29847682119</v>
      </c>
      <c r="L6" s="26">
        <v>581123.5429</v>
      </c>
      <c r="M6" s="26"/>
      <c r="N6" s="12" t="s">
        <v>21</v>
      </c>
      <c r="O6" s="11"/>
      <c r="P6" s="27"/>
    </row>
    <row r="7" s="1" customFormat="1" ht="25" customHeight="1" spans="1:16">
      <c r="A7" s="11">
        <f>ROW()-5</f>
        <v>2</v>
      </c>
      <c r="B7" s="11" t="s">
        <v>19</v>
      </c>
      <c r="C7" s="12">
        <v>202</v>
      </c>
      <c r="D7" s="12" t="str">
        <f t="shared" si="0"/>
        <v>2</v>
      </c>
      <c r="E7" s="12" t="s">
        <v>20</v>
      </c>
      <c r="F7" s="11">
        <v>3</v>
      </c>
      <c r="G7" s="13">
        <v>92.12</v>
      </c>
      <c r="H7" s="13">
        <f t="shared" si="1"/>
        <v>21.15</v>
      </c>
      <c r="I7" s="13">
        <v>70.97</v>
      </c>
      <c r="J7" s="25">
        <f t="shared" si="2"/>
        <v>6410.07846938775</v>
      </c>
      <c r="K7" s="26">
        <f t="shared" si="3"/>
        <v>8320.36675496689</v>
      </c>
      <c r="L7" s="26">
        <v>590496.4286</v>
      </c>
      <c r="M7" s="26"/>
      <c r="N7" s="12" t="s">
        <v>21</v>
      </c>
      <c r="O7" s="11"/>
      <c r="P7" s="27"/>
    </row>
    <row r="8" s="1" customFormat="1" ht="25" customHeight="1" spans="1:16">
      <c r="A8" s="11">
        <f t="shared" ref="A8:A17" si="4">ROW()-5</f>
        <v>3</v>
      </c>
      <c r="B8" s="11" t="s">
        <v>19</v>
      </c>
      <c r="C8" s="12">
        <v>203</v>
      </c>
      <c r="D8" s="12" t="str">
        <f t="shared" si="0"/>
        <v>2</v>
      </c>
      <c r="E8" s="12" t="s">
        <v>22</v>
      </c>
      <c r="F8" s="11">
        <v>3</v>
      </c>
      <c r="G8" s="13">
        <v>121.9</v>
      </c>
      <c r="H8" s="13">
        <f t="shared" si="1"/>
        <v>27.99</v>
      </c>
      <c r="I8" s="19">
        <v>93.91</v>
      </c>
      <c r="J8" s="25">
        <f t="shared" si="2"/>
        <v>7449.42595578018</v>
      </c>
      <c r="K8" s="26">
        <f t="shared" si="3"/>
        <v>9669.73723788312</v>
      </c>
      <c r="L8" s="26">
        <v>908085.024009604</v>
      </c>
      <c r="M8" s="26"/>
      <c r="N8" s="12" t="s">
        <v>21</v>
      </c>
      <c r="O8" s="11"/>
      <c r="P8" s="27"/>
    </row>
    <row r="9" s="1" customFormat="1" ht="25" customHeight="1" spans="1:16">
      <c r="A9" s="11">
        <f t="shared" si="4"/>
        <v>4</v>
      </c>
      <c r="B9" s="11" t="s">
        <v>19</v>
      </c>
      <c r="C9" s="12">
        <v>204</v>
      </c>
      <c r="D9" s="12" t="str">
        <f t="shared" si="0"/>
        <v>2</v>
      </c>
      <c r="E9" s="12" t="s">
        <v>20</v>
      </c>
      <c r="F9" s="11">
        <v>3</v>
      </c>
      <c r="G9" s="13">
        <v>102.06</v>
      </c>
      <c r="H9" s="13">
        <f t="shared" si="1"/>
        <v>23.43</v>
      </c>
      <c r="I9" s="19">
        <v>78.63</v>
      </c>
      <c r="J9" s="25">
        <f t="shared" si="2"/>
        <v>6501.73225603664</v>
      </c>
      <c r="K9" s="26">
        <f t="shared" si="3"/>
        <v>8439.10459177286</v>
      </c>
      <c r="L9" s="26">
        <v>663566.7940511</v>
      </c>
      <c r="M9" s="26"/>
      <c r="N9" s="12" t="s">
        <v>21</v>
      </c>
      <c r="O9" s="11"/>
      <c r="P9" s="27"/>
    </row>
    <row r="10" s="1" customFormat="1" ht="25" customHeight="1" spans="1:16">
      <c r="A10" s="11">
        <f t="shared" si="4"/>
        <v>5</v>
      </c>
      <c r="B10" s="11" t="s">
        <v>19</v>
      </c>
      <c r="C10" s="12">
        <v>205</v>
      </c>
      <c r="D10" s="12" t="str">
        <f t="shared" si="0"/>
        <v>2</v>
      </c>
      <c r="E10" s="12" t="s">
        <v>20</v>
      </c>
      <c r="F10" s="11">
        <v>3</v>
      </c>
      <c r="G10" s="13">
        <v>102.06</v>
      </c>
      <c r="H10" s="13">
        <f t="shared" si="1"/>
        <v>23.43</v>
      </c>
      <c r="I10" s="19">
        <v>78.63</v>
      </c>
      <c r="J10" s="25">
        <f t="shared" si="2"/>
        <v>6501.73225603664</v>
      </c>
      <c r="K10" s="26">
        <f t="shared" si="3"/>
        <v>8439.10459177286</v>
      </c>
      <c r="L10" s="26">
        <v>663566.7940511</v>
      </c>
      <c r="M10" s="26"/>
      <c r="N10" s="12" t="s">
        <v>21</v>
      </c>
      <c r="O10" s="11"/>
      <c r="P10" s="27"/>
    </row>
    <row r="11" s="1" customFormat="1" ht="25" customHeight="1" spans="1:16">
      <c r="A11" s="11">
        <f t="shared" si="4"/>
        <v>6</v>
      </c>
      <c r="B11" s="11" t="s">
        <v>19</v>
      </c>
      <c r="C11" s="12">
        <v>206</v>
      </c>
      <c r="D11" s="12" t="str">
        <f t="shared" si="0"/>
        <v>2</v>
      </c>
      <c r="E11" s="12" t="s">
        <v>22</v>
      </c>
      <c r="F11" s="11">
        <v>3</v>
      </c>
      <c r="G11" s="13">
        <v>121.9</v>
      </c>
      <c r="H11" s="13">
        <f t="shared" si="1"/>
        <v>27.99</v>
      </c>
      <c r="I11" s="19">
        <v>93.91</v>
      </c>
      <c r="J11" s="25">
        <f t="shared" si="2"/>
        <v>7507.10902900948</v>
      </c>
      <c r="K11" s="26">
        <f t="shared" si="3"/>
        <v>9744.61282756102</v>
      </c>
      <c r="L11" s="26">
        <v>915116.590636255</v>
      </c>
      <c r="M11" s="26"/>
      <c r="N11" s="12" t="s">
        <v>21</v>
      </c>
      <c r="O11" s="11"/>
      <c r="P11" s="27"/>
    </row>
    <row r="12" s="1" customFormat="1" ht="25" customHeight="1" spans="1:16">
      <c r="A12" s="11">
        <f t="shared" si="4"/>
        <v>7</v>
      </c>
      <c r="B12" s="11" t="s">
        <v>19</v>
      </c>
      <c r="C12" s="12">
        <v>301</v>
      </c>
      <c r="D12" s="12" t="str">
        <f t="shared" si="0"/>
        <v>3</v>
      </c>
      <c r="E12" s="12" t="s">
        <v>20</v>
      </c>
      <c r="F12" s="11">
        <v>3</v>
      </c>
      <c r="G12" s="13">
        <v>92.12</v>
      </c>
      <c r="H12" s="13">
        <f t="shared" si="1"/>
        <v>21.15</v>
      </c>
      <c r="I12" s="13">
        <v>70.97</v>
      </c>
      <c r="J12" s="25">
        <f t="shared" si="2"/>
        <v>6611.83622385124</v>
      </c>
      <c r="K12" s="26">
        <f t="shared" si="3"/>
        <v>8582.25099254863</v>
      </c>
      <c r="L12" s="26">
        <v>609082.352941177</v>
      </c>
      <c r="M12" s="26"/>
      <c r="N12" s="12" t="s">
        <v>21</v>
      </c>
      <c r="O12" s="11"/>
      <c r="P12" s="27"/>
    </row>
    <row r="13" s="1" customFormat="1" ht="25" customHeight="1" spans="1:16">
      <c r="A13" s="14">
        <f t="shared" si="4"/>
        <v>8</v>
      </c>
      <c r="B13" s="14" t="s">
        <v>19</v>
      </c>
      <c r="C13" s="15">
        <v>302</v>
      </c>
      <c r="D13" s="15" t="str">
        <f t="shared" si="0"/>
        <v>3</v>
      </c>
      <c r="E13" s="15" t="s">
        <v>20</v>
      </c>
      <c r="F13" s="14">
        <v>3</v>
      </c>
      <c r="G13" s="16">
        <v>92.12</v>
      </c>
      <c r="H13" s="16">
        <f t="shared" si="1"/>
        <v>21.15</v>
      </c>
      <c r="I13" s="16">
        <v>70.97</v>
      </c>
      <c r="J13" s="28">
        <f t="shared" si="2"/>
        <v>6611.83622385124</v>
      </c>
      <c r="K13" s="29">
        <f t="shared" si="3"/>
        <v>8582.25099254863</v>
      </c>
      <c r="L13" s="29">
        <v>609082.352941177</v>
      </c>
      <c r="M13" s="29"/>
      <c r="N13" s="15" t="s">
        <v>21</v>
      </c>
      <c r="O13" s="11"/>
      <c r="P13" s="27"/>
    </row>
    <row r="14" s="1" customFormat="1" ht="25" customHeight="1" spans="1:16">
      <c r="A14" s="11">
        <f t="shared" si="4"/>
        <v>9</v>
      </c>
      <c r="B14" s="11" t="s">
        <v>19</v>
      </c>
      <c r="C14" s="12">
        <v>303</v>
      </c>
      <c r="D14" s="12" t="str">
        <f t="shared" si="0"/>
        <v>3</v>
      </c>
      <c r="E14" s="12" t="s">
        <v>22</v>
      </c>
      <c r="F14" s="11">
        <v>3</v>
      </c>
      <c r="G14" s="13">
        <v>121.9</v>
      </c>
      <c r="H14" s="13">
        <f t="shared" si="1"/>
        <v>27.99</v>
      </c>
      <c r="I14" s="19">
        <v>93.91</v>
      </c>
      <c r="J14" s="25">
        <f t="shared" si="2"/>
        <v>7063.17145397946</v>
      </c>
      <c r="K14" s="26">
        <f t="shared" si="3"/>
        <v>9168.35906974865</v>
      </c>
      <c r="L14" s="26">
        <v>861000.600240096</v>
      </c>
      <c r="M14" s="26"/>
      <c r="N14" s="12" t="s">
        <v>21</v>
      </c>
      <c r="O14" s="11"/>
      <c r="P14" s="27"/>
    </row>
    <row r="15" s="1" customFormat="1" ht="25" customHeight="1" spans="1:16">
      <c r="A15" s="11">
        <f t="shared" si="4"/>
        <v>10</v>
      </c>
      <c r="B15" s="11" t="s">
        <v>19</v>
      </c>
      <c r="C15" s="12">
        <v>304</v>
      </c>
      <c r="D15" s="12" t="str">
        <f t="shared" si="0"/>
        <v>3</v>
      </c>
      <c r="E15" s="12" t="s">
        <v>20</v>
      </c>
      <c r="F15" s="11">
        <v>3</v>
      </c>
      <c r="G15" s="13">
        <v>102.06</v>
      </c>
      <c r="H15" s="13">
        <f t="shared" si="1"/>
        <v>23.43</v>
      </c>
      <c r="I15" s="19">
        <v>78.63</v>
      </c>
      <c r="J15" s="25">
        <f t="shared" si="2"/>
        <v>6716.66902588752</v>
      </c>
      <c r="K15" s="26">
        <f t="shared" si="3"/>
        <v>8718.08776271245</v>
      </c>
      <c r="L15" s="26">
        <v>685503.24078208</v>
      </c>
      <c r="M15" s="26"/>
      <c r="N15" s="12" t="s">
        <v>21</v>
      </c>
      <c r="O15" s="11"/>
      <c r="P15" s="27"/>
    </row>
    <row r="16" s="1" customFormat="1" ht="25" customHeight="1" spans="1:16">
      <c r="A16" s="14">
        <f t="shared" si="4"/>
        <v>11</v>
      </c>
      <c r="B16" s="14" t="s">
        <v>19</v>
      </c>
      <c r="C16" s="15">
        <v>402</v>
      </c>
      <c r="D16" s="15" t="str">
        <f t="shared" si="0"/>
        <v>4</v>
      </c>
      <c r="E16" s="15" t="s">
        <v>20</v>
      </c>
      <c r="F16" s="14">
        <v>3</v>
      </c>
      <c r="G16" s="16">
        <v>92.12</v>
      </c>
      <c r="H16" s="16">
        <f t="shared" si="1"/>
        <v>21.15</v>
      </c>
      <c r="I16" s="16">
        <v>70.97</v>
      </c>
      <c r="J16" s="28">
        <f t="shared" si="2"/>
        <v>6494.18916502771</v>
      </c>
      <c r="K16" s="29">
        <f t="shared" si="3"/>
        <v>8429.5435519565</v>
      </c>
      <c r="L16" s="29">
        <v>598244.705882353</v>
      </c>
      <c r="M16" s="29"/>
      <c r="N16" s="15" t="s">
        <v>21</v>
      </c>
      <c r="O16" s="11"/>
      <c r="P16" s="27"/>
    </row>
    <row r="17" s="1" customFormat="1" ht="25" customHeight="1" spans="1:16">
      <c r="A17" s="11">
        <f t="shared" si="4"/>
        <v>12</v>
      </c>
      <c r="B17" s="11" t="s">
        <v>19</v>
      </c>
      <c r="C17" s="12">
        <v>1402</v>
      </c>
      <c r="D17" s="12" t="str">
        <f t="shared" ref="D17:D58" si="5">MID(C17,1,2)</f>
        <v>14</v>
      </c>
      <c r="E17" s="12" t="s">
        <v>20</v>
      </c>
      <c r="F17" s="11">
        <v>3</v>
      </c>
      <c r="G17" s="13">
        <v>92.12</v>
      </c>
      <c r="H17" s="13">
        <f t="shared" si="1"/>
        <v>21.15</v>
      </c>
      <c r="I17" s="13">
        <v>70.97</v>
      </c>
      <c r="J17" s="25">
        <f t="shared" si="2"/>
        <v>6956.43579298741</v>
      </c>
      <c r="K17" s="26">
        <f t="shared" si="3"/>
        <v>9029.54579752008</v>
      </c>
      <c r="L17" s="26">
        <v>640826.86525</v>
      </c>
      <c r="M17" s="26"/>
      <c r="N17" s="12" t="s">
        <v>21</v>
      </c>
      <c r="O17" s="11"/>
      <c r="P17" s="27"/>
    </row>
    <row r="18" s="1" customFormat="1" ht="25" customHeight="1" spans="1:16">
      <c r="A18" s="11">
        <f t="shared" ref="A18:A27" si="6">ROW()-5</f>
        <v>13</v>
      </c>
      <c r="B18" s="11" t="s">
        <v>19</v>
      </c>
      <c r="C18" s="12">
        <v>1405</v>
      </c>
      <c r="D18" s="12" t="str">
        <f t="shared" si="5"/>
        <v>14</v>
      </c>
      <c r="E18" s="12" t="s">
        <v>20</v>
      </c>
      <c r="F18" s="11">
        <v>3</v>
      </c>
      <c r="G18" s="13">
        <v>102.06</v>
      </c>
      <c r="H18" s="13">
        <f t="shared" si="1"/>
        <v>23.43</v>
      </c>
      <c r="I18" s="19">
        <v>78.63</v>
      </c>
      <c r="J18" s="25">
        <f t="shared" si="2"/>
        <v>7739.30711736986</v>
      </c>
      <c r="K18" s="26">
        <f t="shared" si="3"/>
        <v>10045.4493755407</v>
      </c>
      <c r="L18" s="26">
        <v>789873.684398768</v>
      </c>
      <c r="M18" s="26"/>
      <c r="N18" s="12" t="s">
        <v>21</v>
      </c>
      <c r="O18" s="11"/>
      <c r="P18" s="27"/>
    </row>
    <row r="19" s="1" customFormat="1" ht="25" customHeight="1" spans="1:16">
      <c r="A19" s="14">
        <f t="shared" si="6"/>
        <v>14</v>
      </c>
      <c r="B19" s="14" t="s">
        <v>19</v>
      </c>
      <c r="C19" s="15">
        <v>1705</v>
      </c>
      <c r="D19" s="15" t="str">
        <f t="shared" si="5"/>
        <v>17</v>
      </c>
      <c r="E19" s="15" t="s">
        <v>20</v>
      </c>
      <c r="F19" s="14">
        <v>3</v>
      </c>
      <c r="G19" s="16">
        <v>102.06</v>
      </c>
      <c r="H19" s="16">
        <f t="shared" si="1"/>
        <v>23.43</v>
      </c>
      <c r="I19" s="30">
        <v>78.63</v>
      </c>
      <c r="J19" s="28">
        <f t="shared" si="2"/>
        <v>8011.43502668557</v>
      </c>
      <c r="K19" s="29">
        <f t="shared" si="3"/>
        <v>10398.6653799253</v>
      </c>
      <c r="L19" s="29">
        <v>817647.058823529</v>
      </c>
      <c r="M19" s="29"/>
      <c r="N19" s="15" t="s">
        <v>21</v>
      </c>
      <c r="O19" s="11"/>
      <c r="P19" s="27"/>
    </row>
    <row r="20" s="1" customFormat="1" ht="25" customHeight="1" spans="1:16">
      <c r="A20" s="11">
        <f t="shared" si="6"/>
        <v>15</v>
      </c>
      <c r="B20" s="11" t="s">
        <v>19</v>
      </c>
      <c r="C20" s="12">
        <v>1801</v>
      </c>
      <c r="D20" s="12" t="str">
        <f t="shared" si="5"/>
        <v>18</v>
      </c>
      <c r="E20" s="12" t="s">
        <v>20</v>
      </c>
      <c r="F20" s="11">
        <v>3</v>
      </c>
      <c r="G20" s="13">
        <v>92.12</v>
      </c>
      <c r="H20" s="13">
        <f t="shared" si="1"/>
        <v>21.15</v>
      </c>
      <c r="I20" s="13">
        <v>70.97</v>
      </c>
      <c r="J20" s="25">
        <f t="shared" si="2"/>
        <v>6956.43579298741</v>
      </c>
      <c r="K20" s="26">
        <f t="shared" si="3"/>
        <v>9029.54579752008</v>
      </c>
      <c r="L20" s="26">
        <v>640826.86525</v>
      </c>
      <c r="M20" s="26"/>
      <c r="N20" s="12" t="s">
        <v>21</v>
      </c>
      <c r="O20" s="11"/>
      <c r="P20" s="27"/>
    </row>
    <row r="21" s="1" customFormat="1" ht="25" customHeight="1" spans="1:16">
      <c r="A21" s="14">
        <f t="shared" si="6"/>
        <v>16</v>
      </c>
      <c r="B21" s="14" t="s">
        <v>19</v>
      </c>
      <c r="C21" s="15">
        <v>1802</v>
      </c>
      <c r="D21" s="15" t="str">
        <f t="shared" si="5"/>
        <v>18</v>
      </c>
      <c r="E21" s="15" t="s">
        <v>20</v>
      </c>
      <c r="F21" s="14">
        <v>3</v>
      </c>
      <c r="G21" s="16">
        <v>92.12</v>
      </c>
      <c r="H21" s="16">
        <f t="shared" si="1"/>
        <v>21.15</v>
      </c>
      <c r="I21" s="16">
        <v>70.97</v>
      </c>
      <c r="J21" s="28">
        <f t="shared" si="2"/>
        <v>6917.28007773063</v>
      </c>
      <c r="K21" s="29">
        <f t="shared" si="3"/>
        <v>8978.72116049804</v>
      </c>
      <c r="L21" s="29">
        <v>637219.840760546</v>
      </c>
      <c r="M21" s="29"/>
      <c r="N21" s="15" t="s">
        <v>21</v>
      </c>
      <c r="O21" s="11"/>
      <c r="P21" s="27"/>
    </row>
    <row r="22" s="1" customFormat="1" ht="25" customHeight="1" spans="1:16">
      <c r="A22" s="11">
        <f t="shared" si="6"/>
        <v>17</v>
      </c>
      <c r="B22" s="11" t="s">
        <v>19</v>
      </c>
      <c r="C22" s="12">
        <v>1804</v>
      </c>
      <c r="D22" s="12" t="str">
        <f t="shared" si="5"/>
        <v>18</v>
      </c>
      <c r="E22" s="12" t="s">
        <v>20</v>
      </c>
      <c r="F22" s="11">
        <v>3</v>
      </c>
      <c r="G22" s="13">
        <v>102.06</v>
      </c>
      <c r="H22" s="13">
        <f t="shared" si="1"/>
        <v>23.43</v>
      </c>
      <c r="I22" s="19">
        <v>78.63</v>
      </c>
      <c r="J22" s="25">
        <f t="shared" si="2"/>
        <v>7853.29210530442</v>
      </c>
      <c r="K22" s="26">
        <f t="shared" si="3"/>
        <v>10193.3993675107</v>
      </c>
      <c r="L22" s="26">
        <v>801506.992267369</v>
      </c>
      <c r="M22" s="26"/>
      <c r="N22" s="12" t="s">
        <v>21</v>
      </c>
      <c r="O22" s="11"/>
      <c r="P22" s="27"/>
    </row>
    <row r="23" s="1" customFormat="1" ht="25" customHeight="1" spans="1:16">
      <c r="A23" s="11">
        <f t="shared" si="6"/>
        <v>18</v>
      </c>
      <c r="B23" s="11" t="s">
        <v>19</v>
      </c>
      <c r="C23" s="12">
        <v>1805</v>
      </c>
      <c r="D23" s="12" t="str">
        <f t="shared" si="5"/>
        <v>18</v>
      </c>
      <c r="E23" s="12" t="s">
        <v>20</v>
      </c>
      <c r="F23" s="11">
        <v>3</v>
      </c>
      <c r="G23" s="13">
        <v>102.06</v>
      </c>
      <c r="H23" s="13">
        <f t="shared" si="1"/>
        <v>23.43</v>
      </c>
      <c r="I23" s="19">
        <v>78.63</v>
      </c>
      <c r="J23" s="25">
        <f t="shared" si="2"/>
        <v>7549.21603762493</v>
      </c>
      <c r="K23" s="26">
        <f t="shared" si="3"/>
        <v>9798.71536054941</v>
      </c>
      <c r="L23" s="26">
        <v>770472.9888</v>
      </c>
      <c r="M23" s="26"/>
      <c r="N23" s="12" t="s">
        <v>21</v>
      </c>
      <c r="O23" s="11"/>
      <c r="P23" s="27"/>
    </row>
    <row r="24" s="1" customFormat="1" ht="25" customHeight="1" spans="1:16">
      <c r="A24" s="14">
        <f t="shared" si="6"/>
        <v>19</v>
      </c>
      <c r="B24" s="14" t="s">
        <v>19</v>
      </c>
      <c r="C24" s="15">
        <v>1904</v>
      </c>
      <c r="D24" s="15" t="str">
        <f t="shared" si="5"/>
        <v>19</v>
      </c>
      <c r="E24" s="15" t="s">
        <v>20</v>
      </c>
      <c r="F24" s="14">
        <v>3</v>
      </c>
      <c r="G24" s="16">
        <v>102.06</v>
      </c>
      <c r="H24" s="16">
        <f t="shared" si="1"/>
        <v>23.43</v>
      </c>
      <c r="I24" s="30">
        <v>78.63</v>
      </c>
      <c r="J24" s="28">
        <f t="shared" si="2"/>
        <v>7550.34524097705</v>
      </c>
      <c r="K24" s="29">
        <f t="shared" si="3"/>
        <v>9800.18104151237</v>
      </c>
      <c r="L24" s="29">
        <v>770588.235294118</v>
      </c>
      <c r="M24" s="29"/>
      <c r="N24" s="15" t="s">
        <v>21</v>
      </c>
      <c r="O24" s="11"/>
      <c r="P24" s="27"/>
    </row>
    <row r="25" s="1" customFormat="1" ht="25" customHeight="1" spans="1:16">
      <c r="A25" s="14">
        <f t="shared" si="6"/>
        <v>20</v>
      </c>
      <c r="B25" s="14" t="s">
        <v>19</v>
      </c>
      <c r="C25" s="15">
        <v>1905</v>
      </c>
      <c r="D25" s="15" t="str">
        <f t="shared" si="5"/>
        <v>19</v>
      </c>
      <c r="E25" s="15" t="s">
        <v>20</v>
      </c>
      <c r="F25" s="14">
        <v>3</v>
      </c>
      <c r="G25" s="16">
        <v>102.06</v>
      </c>
      <c r="H25" s="16">
        <f t="shared" si="1"/>
        <v>23.43</v>
      </c>
      <c r="I25" s="30">
        <v>78.63</v>
      </c>
      <c r="J25" s="28">
        <f t="shared" si="2"/>
        <v>7550.34524097705</v>
      </c>
      <c r="K25" s="29">
        <f t="shared" si="3"/>
        <v>9800.18104151237</v>
      </c>
      <c r="L25" s="29">
        <v>770588.235294118</v>
      </c>
      <c r="M25" s="29"/>
      <c r="N25" s="15" t="s">
        <v>21</v>
      </c>
      <c r="O25" s="11"/>
      <c r="P25" s="27"/>
    </row>
    <row r="26" s="1" customFormat="1" ht="25" customHeight="1" spans="1:16">
      <c r="A26" s="11">
        <f t="shared" si="6"/>
        <v>21</v>
      </c>
      <c r="B26" s="11" t="s">
        <v>19</v>
      </c>
      <c r="C26" s="12">
        <v>2005</v>
      </c>
      <c r="D26" s="12" t="str">
        <f t="shared" si="5"/>
        <v>20</v>
      </c>
      <c r="E26" s="12" t="s">
        <v>20</v>
      </c>
      <c r="F26" s="11">
        <v>3</v>
      </c>
      <c r="G26" s="13">
        <v>102.06</v>
      </c>
      <c r="H26" s="13">
        <f t="shared" si="1"/>
        <v>23.43</v>
      </c>
      <c r="I26" s="19">
        <v>78.63</v>
      </c>
      <c r="J26" s="25">
        <f t="shared" si="2"/>
        <v>7910.28459927171</v>
      </c>
      <c r="K26" s="26">
        <f t="shared" si="3"/>
        <v>10267.3743634957</v>
      </c>
      <c r="L26" s="26">
        <v>807323.646201671</v>
      </c>
      <c r="M26" s="26"/>
      <c r="N26" s="12" t="s">
        <v>21</v>
      </c>
      <c r="O26" s="11"/>
      <c r="P26" s="27"/>
    </row>
    <row r="27" s="1" customFormat="1" ht="25" customHeight="1" spans="1:16">
      <c r="A27" s="11">
        <f t="shared" si="6"/>
        <v>22</v>
      </c>
      <c r="B27" s="11" t="s">
        <v>19</v>
      </c>
      <c r="C27" s="12">
        <v>2101</v>
      </c>
      <c r="D27" s="12" t="str">
        <f t="shared" si="5"/>
        <v>21</v>
      </c>
      <c r="E27" s="12" t="s">
        <v>20</v>
      </c>
      <c r="F27" s="11">
        <v>3</v>
      </c>
      <c r="G27" s="13">
        <v>92.12</v>
      </c>
      <c r="H27" s="13">
        <f t="shared" si="1"/>
        <v>21.15</v>
      </c>
      <c r="I27" s="13">
        <v>70.97</v>
      </c>
      <c r="J27" s="25">
        <f t="shared" si="2"/>
        <v>7115.51212908429</v>
      </c>
      <c r="K27" s="26">
        <f t="shared" si="3"/>
        <v>9236.02898874517</v>
      </c>
      <c r="L27" s="26">
        <v>655480.977331245</v>
      </c>
      <c r="M27" s="26"/>
      <c r="N27" s="12" t="s">
        <v>21</v>
      </c>
      <c r="O27" s="11"/>
      <c r="P27" s="27"/>
    </row>
    <row r="28" s="1" customFormat="1" ht="25" customHeight="1" spans="1:16">
      <c r="A28" s="14">
        <f t="shared" ref="A28:A37" si="7">ROW()-5</f>
        <v>23</v>
      </c>
      <c r="B28" s="14" t="s">
        <v>19</v>
      </c>
      <c r="C28" s="15">
        <v>2104</v>
      </c>
      <c r="D28" s="15" t="str">
        <f t="shared" si="5"/>
        <v>21</v>
      </c>
      <c r="E28" s="15" t="s">
        <v>20</v>
      </c>
      <c r="F28" s="14">
        <v>3</v>
      </c>
      <c r="G28" s="16">
        <v>102.06</v>
      </c>
      <c r="H28" s="16">
        <f t="shared" si="1"/>
        <v>23.43</v>
      </c>
      <c r="I28" s="30">
        <v>78.63</v>
      </c>
      <c r="J28" s="28">
        <f t="shared" si="2"/>
        <v>7910.28459927171</v>
      </c>
      <c r="K28" s="29">
        <f t="shared" si="3"/>
        <v>10267.3743634957</v>
      </c>
      <c r="L28" s="29">
        <v>807323.646201671</v>
      </c>
      <c r="M28" s="29"/>
      <c r="N28" s="15" t="s">
        <v>21</v>
      </c>
      <c r="O28" s="11"/>
      <c r="P28" s="27"/>
    </row>
    <row r="29" s="1" customFormat="1" ht="25" customHeight="1" spans="1:16">
      <c r="A29" s="11">
        <f t="shared" si="7"/>
        <v>24</v>
      </c>
      <c r="B29" s="11" t="s">
        <v>19</v>
      </c>
      <c r="C29" s="12">
        <v>2201</v>
      </c>
      <c r="D29" s="12" t="str">
        <f t="shared" si="5"/>
        <v>22</v>
      </c>
      <c r="E29" s="12" t="s">
        <v>20</v>
      </c>
      <c r="F29" s="11">
        <v>3</v>
      </c>
      <c r="G29" s="13">
        <v>92.12</v>
      </c>
      <c r="H29" s="13">
        <f t="shared" si="1"/>
        <v>21.15</v>
      </c>
      <c r="I29" s="13">
        <v>70.97</v>
      </c>
      <c r="J29" s="25">
        <f t="shared" si="2"/>
        <v>6995.12826530612</v>
      </c>
      <c r="K29" s="26">
        <f t="shared" si="3"/>
        <v>9079.76913907285</v>
      </c>
      <c r="L29" s="26">
        <v>644391.2158</v>
      </c>
      <c r="M29" s="26"/>
      <c r="N29" s="12" t="s">
        <v>21</v>
      </c>
      <c r="O29" s="11"/>
      <c r="P29" s="27"/>
    </row>
    <row r="30" s="1" customFormat="1" ht="25" customHeight="1" spans="1:16">
      <c r="A30" s="11">
        <f t="shared" si="7"/>
        <v>25</v>
      </c>
      <c r="B30" s="11" t="s">
        <v>19</v>
      </c>
      <c r="C30" s="12">
        <v>2202</v>
      </c>
      <c r="D30" s="12" t="str">
        <f t="shared" si="5"/>
        <v>22</v>
      </c>
      <c r="E30" s="12" t="s">
        <v>20</v>
      </c>
      <c r="F30" s="11">
        <v>3</v>
      </c>
      <c r="G30" s="13">
        <v>92.12</v>
      </c>
      <c r="H30" s="13">
        <f t="shared" si="1"/>
        <v>21.15</v>
      </c>
      <c r="I30" s="13">
        <v>70.97</v>
      </c>
      <c r="J30" s="25">
        <f t="shared" si="2"/>
        <v>7171.89831992425</v>
      </c>
      <c r="K30" s="26">
        <f t="shared" si="3"/>
        <v>9309.21901129241</v>
      </c>
      <c r="L30" s="26">
        <v>660675.273231422</v>
      </c>
      <c r="M30" s="26"/>
      <c r="N30" s="12" t="s">
        <v>21</v>
      </c>
      <c r="O30" s="11"/>
      <c r="P30" s="27"/>
    </row>
    <row r="31" s="1" customFormat="1" ht="25" customHeight="1" spans="1:16">
      <c r="A31" s="11">
        <f t="shared" si="7"/>
        <v>26</v>
      </c>
      <c r="B31" s="11" t="s">
        <v>19</v>
      </c>
      <c r="C31" s="12">
        <v>2205</v>
      </c>
      <c r="D31" s="12" t="str">
        <f t="shared" si="5"/>
        <v>22</v>
      </c>
      <c r="E31" s="12" t="s">
        <v>20</v>
      </c>
      <c r="F31" s="11">
        <v>3</v>
      </c>
      <c r="G31" s="13">
        <v>102.06</v>
      </c>
      <c r="H31" s="13">
        <f t="shared" si="1"/>
        <v>23.43</v>
      </c>
      <c r="I31" s="19">
        <v>78.63</v>
      </c>
      <c r="J31" s="25">
        <f t="shared" si="2"/>
        <v>7853.29210530442</v>
      </c>
      <c r="K31" s="26">
        <f t="shared" si="3"/>
        <v>10193.3993675107</v>
      </c>
      <c r="L31" s="26">
        <v>801506.992267369</v>
      </c>
      <c r="M31" s="26"/>
      <c r="N31" s="12" t="s">
        <v>21</v>
      </c>
      <c r="O31" s="11"/>
      <c r="P31" s="27"/>
    </row>
    <row r="32" s="1" customFormat="1" ht="25" customHeight="1" spans="1:16">
      <c r="A32" s="11">
        <f t="shared" si="7"/>
        <v>27</v>
      </c>
      <c r="B32" s="11" t="s">
        <v>19</v>
      </c>
      <c r="C32" s="12">
        <v>2302</v>
      </c>
      <c r="D32" s="12" t="str">
        <f t="shared" si="5"/>
        <v>23</v>
      </c>
      <c r="E32" s="12" t="s">
        <v>20</v>
      </c>
      <c r="F32" s="11">
        <v>3</v>
      </c>
      <c r="G32" s="13">
        <v>92.12</v>
      </c>
      <c r="H32" s="13">
        <f t="shared" si="1"/>
        <v>21.15</v>
      </c>
      <c r="I32" s="13">
        <v>70.97</v>
      </c>
      <c r="J32" s="25">
        <f t="shared" si="2"/>
        <v>7076.53147959183</v>
      </c>
      <c r="K32" s="26">
        <f t="shared" si="3"/>
        <v>9185.43158940397</v>
      </c>
      <c r="L32" s="26">
        <v>651890.0799</v>
      </c>
      <c r="M32" s="26"/>
      <c r="N32" s="12" t="s">
        <v>21</v>
      </c>
      <c r="O32" s="11"/>
      <c r="P32" s="27"/>
    </row>
    <row r="33" s="1" customFormat="1" ht="25" customHeight="1" spans="1:16">
      <c r="A33" s="11">
        <f t="shared" si="7"/>
        <v>28</v>
      </c>
      <c r="B33" s="11" t="s">
        <v>19</v>
      </c>
      <c r="C33" s="12">
        <v>2305</v>
      </c>
      <c r="D33" s="12" t="str">
        <f t="shared" si="5"/>
        <v>23</v>
      </c>
      <c r="E33" s="12" t="s">
        <v>20</v>
      </c>
      <c r="F33" s="11">
        <v>3</v>
      </c>
      <c r="G33" s="13">
        <v>102.06</v>
      </c>
      <c r="H33" s="13">
        <f t="shared" si="1"/>
        <v>23.43</v>
      </c>
      <c r="I33" s="19">
        <v>78.63</v>
      </c>
      <c r="J33" s="25">
        <f t="shared" si="2"/>
        <v>7853.29210530442</v>
      </c>
      <c r="K33" s="26">
        <f t="shared" si="3"/>
        <v>10193.3993675107</v>
      </c>
      <c r="L33" s="26">
        <v>801506.992267369</v>
      </c>
      <c r="M33" s="26"/>
      <c r="N33" s="12" t="s">
        <v>21</v>
      </c>
      <c r="O33" s="11"/>
      <c r="P33" s="27"/>
    </row>
    <row r="34" s="1" customFormat="1" ht="25" customHeight="1" spans="1:16">
      <c r="A34" s="11">
        <f t="shared" si="7"/>
        <v>29</v>
      </c>
      <c r="B34" s="11" t="s">
        <v>19</v>
      </c>
      <c r="C34" s="12">
        <v>2401</v>
      </c>
      <c r="D34" s="12" t="str">
        <f t="shared" si="5"/>
        <v>24</v>
      </c>
      <c r="E34" s="12" t="s">
        <v>20</v>
      </c>
      <c r="F34" s="11">
        <v>3</v>
      </c>
      <c r="G34" s="13">
        <v>92.12</v>
      </c>
      <c r="H34" s="13">
        <f t="shared" si="1"/>
        <v>21.15</v>
      </c>
      <c r="I34" s="13">
        <v>70.97</v>
      </c>
      <c r="J34" s="25">
        <f t="shared" si="2"/>
        <v>6880.45831198437</v>
      </c>
      <c r="K34" s="26">
        <f t="shared" si="3"/>
        <v>8930.92602085388</v>
      </c>
      <c r="L34" s="26">
        <v>633827.8197</v>
      </c>
      <c r="M34" s="26"/>
      <c r="N34" s="12" t="s">
        <v>21</v>
      </c>
      <c r="O34" s="11"/>
      <c r="P34" s="27"/>
    </row>
    <row r="35" s="1" customFormat="1" ht="25" customHeight="1" spans="1:16">
      <c r="A35" s="11">
        <f t="shared" si="7"/>
        <v>30</v>
      </c>
      <c r="B35" s="11" t="s">
        <v>19</v>
      </c>
      <c r="C35" s="12">
        <v>2402</v>
      </c>
      <c r="D35" s="12" t="str">
        <f t="shared" si="5"/>
        <v>24</v>
      </c>
      <c r="E35" s="12" t="s">
        <v>20</v>
      </c>
      <c r="F35" s="11">
        <v>3</v>
      </c>
      <c r="G35" s="13">
        <v>92.12</v>
      </c>
      <c r="H35" s="13">
        <f t="shared" si="1"/>
        <v>21.15</v>
      </c>
      <c r="I35" s="13">
        <v>70.97</v>
      </c>
      <c r="J35" s="25">
        <f t="shared" si="2"/>
        <v>7115.51212908429</v>
      </c>
      <c r="K35" s="26">
        <f t="shared" si="3"/>
        <v>9236.02898874517</v>
      </c>
      <c r="L35" s="26">
        <v>655480.977331245</v>
      </c>
      <c r="M35" s="26"/>
      <c r="N35" s="12" t="s">
        <v>21</v>
      </c>
      <c r="O35" s="11"/>
      <c r="P35" s="27"/>
    </row>
    <row r="36" s="1" customFormat="1" ht="25" customHeight="1" spans="1:16">
      <c r="A36" s="11">
        <f t="shared" si="7"/>
        <v>31</v>
      </c>
      <c r="B36" s="11" t="s">
        <v>19</v>
      </c>
      <c r="C36" s="12">
        <v>2404</v>
      </c>
      <c r="D36" s="12" t="str">
        <f t="shared" si="5"/>
        <v>24</v>
      </c>
      <c r="E36" s="12" t="s">
        <v>20</v>
      </c>
      <c r="F36" s="11">
        <v>3</v>
      </c>
      <c r="G36" s="13">
        <v>102.06</v>
      </c>
      <c r="H36" s="13">
        <f t="shared" si="1"/>
        <v>23.43</v>
      </c>
      <c r="I36" s="19">
        <v>78.63</v>
      </c>
      <c r="J36" s="25">
        <f t="shared" si="2"/>
        <v>7783.38936165919</v>
      </c>
      <c r="K36" s="26">
        <f t="shared" si="3"/>
        <v>10102.6671531341</v>
      </c>
      <c r="L36" s="26">
        <v>794372.718250937</v>
      </c>
      <c r="M36" s="26"/>
      <c r="N36" s="12" t="s">
        <v>21</v>
      </c>
      <c r="O36" s="11"/>
      <c r="P36" s="27"/>
    </row>
    <row r="37" s="1" customFormat="1" ht="25" customHeight="1" spans="1:16">
      <c r="A37" s="11">
        <f t="shared" si="7"/>
        <v>32</v>
      </c>
      <c r="B37" s="11" t="s">
        <v>19</v>
      </c>
      <c r="C37" s="12">
        <v>2405</v>
      </c>
      <c r="D37" s="12" t="str">
        <f t="shared" si="5"/>
        <v>24</v>
      </c>
      <c r="E37" s="12" t="s">
        <v>20</v>
      </c>
      <c r="F37" s="11">
        <v>3</v>
      </c>
      <c r="G37" s="13">
        <v>102.06</v>
      </c>
      <c r="H37" s="13">
        <f t="shared" si="1"/>
        <v>23.43</v>
      </c>
      <c r="I37" s="19">
        <v>78.63</v>
      </c>
      <c r="J37" s="25">
        <f t="shared" si="2"/>
        <v>7542.57042426024</v>
      </c>
      <c r="K37" s="26">
        <f t="shared" si="3"/>
        <v>9790.08950146255</v>
      </c>
      <c r="L37" s="26">
        <v>769794.7375</v>
      </c>
      <c r="M37" s="26"/>
      <c r="N37" s="12" t="s">
        <v>21</v>
      </c>
      <c r="O37" s="11"/>
      <c r="P37" s="27"/>
    </row>
    <row r="38" s="1" customFormat="1" ht="25" customHeight="1" spans="1:16">
      <c r="A38" s="14">
        <f t="shared" ref="A38:A47" si="8">ROW()-5</f>
        <v>33</v>
      </c>
      <c r="B38" s="14" t="s">
        <v>19</v>
      </c>
      <c r="C38" s="15">
        <v>2502</v>
      </c>
      <c r="D38" s="15" t="str">
        <f t="shared" si="5"/>
        <v>25</v>
      </c>
      <c r="E38" s="15" t="s">
        <v>20</v>
      </c>
      <c r="F38" s="14">
        <v>3</v>
      </c>
      <c r="G38" s="16">
        <v>92.12</v>
      </c>
      <c r="H38" s="16">
        <f t="shared" si="1"/>
        <v>21.15</v>
      </c>
      <c r="I38" s="16">
        <v>70.97</v>
      </c>
      <c r="J38" s="28">
        <f t="shared" si="2"/>
        <v>6919.13109537819</v>
      </c>
      <c r="K38" s="29">
        <f t="shared" si="3"/>
        <v>8981.12380592136</v>
      </c>
      <c r="L38" s="29">
        <v>637390.356506239</v>
      </c>
      <c r="M38" s="29"/>
      <c r="N38" s="15" t="s">
        <v>21</v>
      </c>
      <c r="O38" s="11"/>
      <c r="P38" s="27"/>
    </row>
    <row r="39" s="1" customFormat="1" ht="25" customHeight="1" spans="1:16">
      <c r="A39" s="14">
        <f t="shared" si="8"/>
        <v>34</v>
      </c>
      <c r="B39" s="14" t="s">
        <v>19</v>
      </c>
      <c r="C39" s="15">
        <v>2504</v>
      </c>
      <c r="D39" s="15" t="str">
        <f t="shared" si="5"/>
        <v>25</v>
      </c>
      <c r="E39" s="15" t="s">
        <v>20</v>
      </c>
      <c r="F39" s="14">
        <v>3</v>
      </c>
      <c r="G39" s="16">
        <v>102.06</v>
      </c>
      <c r="H39" s="16">
        <f t="shared" si="1"/>
        <v>23.43</v>
      </c>
      <c r="I39" s="30">
        <v>78.63</v>
      </c>
      <c r="J39" s="28">
        <f t="shared" si="2"/>
        <v>7596.54643750504</v>
      </c>
      <c r="K39" s="29">
        <f t="shared" si="3"/>
        <v>9860.14917222135</v>
      </c>
      <c r="L39" s="29">
        <v>775303.529411765</v>
      </c>
      <c r="M39" s="29"/>
      <c r="N39" s="15" t="s">
        <v>21</v>
      </c>
      <c r="O39" s="11"/>
      <c r="P39" s="27"/>
    </row>
    <row r="40" s="1" customFormat="1" ht="25" customHeight="1" spans="1:16">
      <c r="A40" s="11">
        <f t="shared" si="8"/>
        <v>35</v>
      </c>
      <c r="B40" s="11" t="s">
        <v>19</v>
      </c>
      <c r="C40" s="12">
        <v>2505</v>
      </c>
      <c r="D40" s="12" t="str">
        <f t="shared" si="5"/>
        <v>25</v>
      </c>
      <c r="E40" s="12" t="s">
        <v>20</v>
      </c>
      <c r="F40" s="11">
        <v>3</v>
      </c>
      <c r="G40" s="13">
        <v>102.06</v>
      </c>
      <c r="H40" s="13">
        <f t="shared" si="1"/>
        <v>23.43</v>
      </c>
      <c r="I40" s="19">
        <v>78.63</v>
      </c>
      <c r="J40" s="25">
        <f t="shared" si="2"/>
        <v>7511.71799676661</v>
      </c>
      <c r="K40" s="26">
        <f t="shared" si="3"/>
        <v>9750.0437333079</v>
      </c>
      <c r="L40" s="26">
        <v>766645.93875</v>
      </c>
      <c r="M40" s="26"/>
      <c r="N40" s="12" t="s">
        <v>21</v>
      </c>
      <c r="O40" s="11"/>
      <c r="P40" s="27"/>
    </row>
    <row r="41" s="1" customFormat="1" ht="25" customHeight="1" spans="1:16">
      <c r="A41" s="11">
        <f t="shared" si="8"/>
        <v>36</v>
      </c>
      <c r="B41" s="11" t="s">
        <v>19</v>
      </c>
      <c r="C41" s="12">
        <v>2605</v>
      </c>
      <c r="D41" s="12" t="str">
        <f t="shared" si="5"/>
        <v>26</v>
      </c>
      <c r="E41" s="12" t="s">
        <v>20</v>
      </c>
      <c r="F41" s="11">
        <v>3</v>
      </c>
      <c r="G41" s="13">
        <v>102.06</v>
      </c>
      <c r="H41" s="13">
        <f t="shared" si="1"/>
        <v>23.43</v>
      </c>
      <c r="I41" s="19">
        <v>78.63</v>
      </c>
      <c r="J41" s="25">
        <f t="shared" si="2"/>
        <v>7480.86556927298</v>
      </c>
      <c r="K41" s="26">
        <f t="shared" si="3"/>
        <v>9709.99796515325</v>
      </c>
      <c r="L41" s="26">
        <v>763497.14</v>
      </c>
      <c r="M41" s="26"/>
      <c r="N41" s="12" t="s">
        <v>21</v>
      </c>
      <c r="O41" s="11"/>
      <c r="P41" s="27"/>
    </row>
    <row r="42" s="2" customFormat="1" ht="25" customHeight="1" spans="1:17">
      <c r="A42" s="14">
        <f t="shared" si="8"/>
        <v>37</v>
      </c>
      <c r="B42" s="14" t="s">
        <v>19</v>
      </c>
      <c r="C42" s="14">
        <v>2704</v>
      </c>
      <c r="D42" s="15" t="str">
        <f t="shared" si="5"/>
        <v>27</v>
      </c>
      <c r="E42" s="15" t="s">
        <v>20</v>
      </c>
      <c r="F42" s="14">
        <v>3</v>
      </c>
      <c r="G42" s="16">
        <v>102.06</v>
      </c>
      <c r="H42" s="16">
        <f t="shared" si="1"/>
        <v>23.43</v>
      </c>
      <c r="I42" s="30">
        <v>78.63</v>
      </c>
      <c r="J42" s="28">
        <f t="shared" si="2"/>
        <v>7665.61768740418</v>
      </c>
      <c r="K42" s="29">
        <f t="shared" si="3"/>
        <v>9949.80212611561</v>
      </c>
      <c r="L42" s="29">
        <v>782352.941176471</v>
      </c>
      <c r="M42" s="29"/>
      <c r="N42" s="15" t="s">
        <v>21</v>
      </c>
      <c r="O42" s="11"/>
      <c r="P42" s="27"/>
      <c r="Q42" s="1"/>
    </row>
    <row r="43" s="2" customFormat="1" ht="25" customHeight="1" spans="1:17">
      <c r="A43" s="11">
        <f t="shared" si="8"/>
        <v>38</v>
      </c>
      <c r="B43" s="11" t="s">
        <v>19</v>
      </c>
      <c r="C43" s="11">
        <v>2705</v>
      </c>
      <c r="D43" s="12" t="str">
        <f t="shared" si="5"/>
        <v>27</v>
      </c>
      <c r="E43" s="12" t="s">
        <v>20</v>
      </c>
      <c r="F43" s="11">
        <v>3</v>
      </c>
      <c r="G43" s="13">
        <v>102.06</v>
      </c>
      <c r="H43" s="13">
        <f t="shared" si="1"/>
        <v>23.43</v>
      </c>
      <c r="I43" s="19">
        <v>78.63</v>
      </c>
      <c r="J43" s="25">
        <f t="shared" si="2"/>
        <v>7829.40046800613</v>
      </c>
      <c r="K43" s="26">
        <f t="shared" si="3"/>
        <v>10162.3885509946</v>
      </c>
      <c r="L43" s="26">
        <v>799068.611764706</v>
      </c>
      <c r="M43" s="26"/>
      <c r="N43" s="12" t="s">
        <v>21</v>
      </c>
      <c r="O43" s="11"/>
      <c r="P43" s="27"/>
      <c r="Q43" s="1"/>
    </row>
    <row r="44" s="2" customFormat="1" ht="25" customHeight="1" spans="1:17">
      <c r="A44" s="11">
        <f t="shared" si="8"/>
        <v>39</v>
      </c>
      <c r="B44" s="11" t="s">
        <v>19</v>
      </c>
      <c r="C44" s="11">
        <v>2802</v>
      </c>
      <c r="D44" s="12" t="str">
        <f t="shared" si="5"/>
        <v>28</v>
      </c>
      <c r="E44" s="12" t="s">
        <v>20</v>
      </c>
      <c r="F44" s="11">
        <v>3</v>
      </c>
      <c r="G44" s="13">
        <v>92.12</v>
      </c>
      <c r="H44" s="13">
        <f t="shared" si="1"/>
        <v>21.15</v>
      </c>
      <c r="I44" s="13">
        <v>70.97</v>
      </c>
      <c r="J44" s="25">
        <f t="shared" si="2"/>
        <v>6896.3755715052</v>
      </c>
      <c r="K44" s="26">
        <f t="shared" si="3"/>
        <v>8951.58683453655</v>
      </c>
      <c r="L44" s="26">
        <v>635294.117647059</v>
      </c>
      <c r="M44" s="26"/>
      <c r="N44" s="12" t="s">
        <v>21</v>
      </c>
      <c r="O44" s="11"/>
      <c r="P44" s="27"/>
      <c r="Q44" s="1"/>
    </row>
    <row r="45" s="2" customFormat="1" ht="25" customHeight="1" spans="1:17">
      <c r="A45" s="11">
        <f t="shared" si="8"/>
        <v>40</v>
      </c>
      <c r="B45" s="11" t="s">
        <v>19</v>
      </c>
      <c r="C45" s="11">
        <v>2805</v>
      </c>
      <c r="D45" s="12" t="str">
        <f t="shared" si="5"/>
        <v>28</v>
      </c>
      <c r="E45" s="12" t="s">
        <v>20</v>
      </c>
      <c r="F45" s="11">
        <v>3</v>
      </c>
      <c r="G45" s="13">
        <v>102.06</v>
      </c>
      <c r="H45" s="13">
        <f t="shared" si="1"/>
        <v>23.43</v>
      </c>
      <c r="I45" s="19">
        <v>78.63</v>
      </c>
      <c r="J45" s="25">
        <f t="shared" si="2"/>
        <v>7398.60465412502</v>
      </c>
      <c r="K45" s="26">
        <f t="shared" si="3"/>
        <v>9603.22511763958</v>
      </c>
      <c r="L45" s="26">
        <v>755101.591</v>
      </c>
      <c r="M45" s="26"/>
      <c r="N45" s="12" t="s">
        <v>21</v>
      </c>
      <c r="O45" s="11"/>
      <c r="P45" s="27"/>
      <c r="Q45" s="1"/>
    </row>
    <row r="46" s="2" customFormat="1" ht="25" customHeight="1" spans="1:17">
      <c r="A46" s="11">
        <f t="shared" si="8"/>
        <v>41</v>
      </c>
      <c r="B46" s="11" t="s">
        <v>19</v>
      </c>
      <c r="C46" s="11">
        <v>2901</v>
      </c>
      <c r="D46" s="12" t="str">
        <f t="shared" si="5"/>
        <v>29</v>
      </c>
      <c r="E46" s="12" t="s">
        <v>20</v>
      </c>
      <c r="F46" s="11">
        <v>3</v>
      </c>
      <c r="G46" s="13">
        <v>92.12</v>
      </c>
      <c r="H46" s="13">
        <f t="shared" si="1"/>
        <v>21.15</v>
      </c>
      <c r="I46" s="13">
        <v>70.97</v>
      </c>
      <c r="J46" s="25">
        <f t="shared" si="2"/>
        <v>6832.5202421394</v>
      </c>
      <c r="K46" s="26">
        <f t="shared" si="3"/>
        <v>8868.7017712538</v>
      </c>
      <c r="L46" s="26">
        <v>629411.764705882</v>
      </c>
      <c r="M46" s="26"/>
      <c r="N46" s="12" t="s">
        <v>21</v>
      </c>
      <c r="O46" s="11"/>
      <c r="P46" s="27"/>
      <c r="Q46" s="1"/>
    </row>
    <row r="47" s="2" customFormat="1" ht="25" customHeight="1" spans="1:17">
      <c r="A47" s="14">
        <f t="shared" si="8"/>
        <v>42</v>
      </c>
      <c r="B47" s="14" t="s">
        <v>19</v>
      </c>
      <c r="C47" s="14">
        <v>2902</v>
      </c>
      <c r="D47" s="15" t="str">
        <f t="shared" si="5"/>
        <v>29</v>
      </c>
      <c r="E47" s="15" t="s">
        <v>20</v>
      </c>
      <c r="F47" s="14">
        <v>3</v>
      </c>
      <c r="G47" s="16">
        <v>92.12</v>
      </c>
      <c r="H47" s="16">
        <f t="shared" si="1"/>
        <v>21.15</v>
      </c>
      <c r="I47" s="16">
        <v>70.97</v>
      </c>
      <c r="J47" s="28">
        <f t="shared" si="2"/>
        <v>6809.28715780316</v>
      </c>
      <c r="K47" s="29">
        <f t="shared" si="3"/>
        <v>8838.54492006238</v>
      </c>
      <c r="L47" s="29">
        <v>627271.532976827</v>
      </c>
      <c r="M47" s="29"/>
      <c r="N47" s="15" t="s">
        <v>21</v>
      </c>
      <c r="O47" s="11"/>
      <c r="P47" s="27"/>
      <c r="Q47" s="1"/>
    </row>
    <row r="48" s="2" customFormat="1" ht="25" customHeight="1" spans="1:17">
      <c r="A48" s="11">
        <f t="shared" ref="A48:A58" si="9">ROW()-5</f>
        <v>43</v>
      </c>
      <c r="B48" s="11" t="s">
        <v>19</v>
      </c>
      <c r="C48" s="11">
        <v>2905</v>
      </c>
      <c r="D48" s="12" t="str">
        <f t="shared" si="5"/>
        <v>29</v>
      </c>
      <c r="E48" s="12" t="s">
        <v>20</v>
      </c>
      <c r="F48" s="11">
        <v>3</v>
      </c>
      <c r="G48" s="13">
        <v>102.06</v>
      </c>
      <c r="H48" s="13">
        <f t="shared" si="1"/>
        <v>23.43</v>
      </c>
      <c r="I48" s="19">
        <v>78.63</v>
      </c>
      <c r="J48" s="25">
        <f t="shared" si="2"/>
        <v>7769.3628891886</v>
      </c>
      <c r="K48" s="26">
        <f t="shared" si="3"/>
        <v>10084.4611022585</v>
      </c>
      <c r="L48" s="26">
        <v>792941.176470588</v>
      </c>
      <c r="M48" s="26"/>
      <c r="N48" s="12" t="s">
        <v>21</v>
      </c>
      <c r="O48" s="11"/>
      <c r="P48" s="27"/>
      <c r="Q48" s="1"/>
    </row>
    <row r="49" s="2" customFormat="1" ht="25" customHeight="1" spans="1:17">
      <c r="A49" s="14">
        <f t="shared" si="9"/>
        <v>44</v>
      </c>
      <c r="B49" s="14" t="s">
        <v>19</v>
      </c>
      <c r="C49" s="17">
        <v>3102</v>
      </c>
      <c r="D49" s="15" t="str">
        <f t="shared" si="5"/>
        <v>31</v>
      </c>
      <c r="E49" s="15" t="s">
        <v>20</v>
      </c>
      <c r="F49" s="14">
        <v>3</v>
      </c>
      <c r="G49" s="16">
        <v>92.12</v>
      </c>
      <c r="H49" s="16">
        <f t="shared" si="1"/>
        <v>21.15</v>
      </c>
      <c r="I49" s="16">
        <v>70.97</v>
      </c>
      <c r="J49" s="28">
        <f t="shared" si="2"/>
        <v>7137.37516283109</v>
      </c>
      <c r="K49" s="29">
        <f t="shared" si="3"/>
        <v>9264.40749612512</v>
      </c>
      <c r="L49" s="29">
        <v>657495</v>
      </c>
      <c r="M49" s="29"/>
      <c r="N49" s="15" t="s">
        <v>21</v>
      </c>
      <c r="O49" s="11"/>
      <c r="P49" s="27"/>
      <c r="Q49" s="1"/>
    </row>
    <row r="50" s="2" customFormat="1" ht="25" customHeight="1" spans="1:17">
      <c r="A50" s="11">
        <f t="shared" si="9"/>
        <v>45</v>
      </c>
      <c r="B50" s="11" t="s">
        <v>19</v>
      </c>
      <c r="C50" s="18">
        <v>3103</v>
      </c>
      <c r="D50" s="12" t="str">
        <f t="shared" si="5"/>
        <v>31</v>
      </c>
      <c r="E50" s="12" t="s">
        <v>22</v>
      </c>
      <c r="F50" s="11">
        <v>3</v>
      </c>
      <c r="G50" s="13">
        <v>121.9</v>
      </c>
      <c r="H50" s="13">
        <f t="shared" si="1"/>
        <v>27.99</v>
      </c>
      <c r="I50" s="19">
        <v>93.91</v>
      </c>
      <c r="J50" s="25">
        <f t="shared" si="2"/>
        <v>8078.09342276697</v>
      </c>
      <c r="K50" s="26">
        <f t="shared" si="3"/>
        <v>10485.7798768533</v>
      </c>
      <c r="L50" s="26">
        <v>984719.588235294</v>
      </c>
      <c r="M50" s="26"/>
      <c r="N50" s="12" t="s">
        <v>21</v>
      </c>
      <c r="O50" s="11"/>
      <c r="P50" s="27"/>
      <c r="Q50" s="1"/>
    </row>
    <row r="51" s="2" customFormat="1" ht="25" customHeight="1" spans="1:17">
      <c r="A51" s="11">
        <f t="shared" si="9"/>
        <v>46</v>
      </c>
      <c r="B51" s="11" t="s">
        <v>19</v>
      </c>
      <c r="C51" s="18">
        <v>3105</v>
      </c>
      <c r="D51" s="12" t="str">
        <f t="shared" si="5"/>
        <v>31</v>
      </c>
      <c r="E51" s="12" t="s">
        <v>20</v>
      </c>
      <c r="F51" s="11">
        <v>3</v>
      </c>
      <c r="G51" s="13">
        <v>102.06</v>
      </c>
      <c r="H51" s="13">
        <f t="shared" si="1"/>
        <v>23.43</v>
      </c>
      <c r="I51" s="19">
        <v>78.63</v>
      </c>
      <c r="J51" s="25">
        <f t="shared" si="2"/>
        <v>7164.74986478542</v>
      </c>
      <c r="K51" s="26">
        <f t="shared" si="3"/>
        <v>9299.68677603968</v>
      </c>
      <c r="L51" s="26">
        <v>731234.3712</v>
      </c>
      <c r="M51" s="26"/>
      <c r="N51" s="12" t="s">
        <v>21</v>
      </c>
      <c r="O51" s="11"/>
      <c r="P51" s="27"/>
      <c r="Q51" s="1"/>
    </row>
    <row r="52" s="2" customFormat="1" ht="25" customHeight="1" spans="1:17">
      <c r="A52" s="11">
        <f t="shared" si="9"/>
        <v>47</v>
      </c>
      <c r="B52" s="11" t="s">
        <v>19</v>
      </c>
      <c r="C52" s="18">
        <v>3106</v>
      </c>
      <c r="D52" s="12" t="str">
        <f t="shared" si="5"/>
        <v>31</v>
      </c>
      <c r="E52" s="12" t="s">
        <v>22</v>
      </c>
      <c r="F52" s="11">
        <v>3</v>
      </c>
      <c r="G52" s="13">
        <v>121.9</v>
      </c>
      <c r="H52" s="13">
        <f t="shared" si="1"/>
        <v>27.99</v>
      </c>
      <c r="I52" s="19">
        <v>93.91</v>
      </c>
      <c r="J52" s="25">
        <f t="shared" si="2"/>
        <v>7897.50518747285</v>
      </c>
      <c r="K52" s="26">
        <f t="shared" si="3"/>
        <v>10251.3670786172</v>
      </c>
      <c r="L52" s="26">
        <v>962705.882352941</v>
      </c>
      <c r="M52" s="26"/>
      <c r="N52" s="12" t="s">
        <v>21</v>
      </c>
      <c r="O52" s="11"/>
      <c r="P52" s="27"/>
      <c r="Q52" s="1"/>
    </row>
    <row r="53" s="2" customFormat="1" ht="25" customHeight="1" spans="1:17">
      <c r="A53" s="11">
        <f t="shared" si="9"/>
        <v>48</v>
      </c>
      <c r="B53" s="11" t="s">
        <v>19</v>
      </c>
      <c r="C53" s="18">
        <v>3201</v>
      </c>
      <c r="D53" s="12" t="str">
        <f t="shared" si="5"/>
        <v>32</v>
      </c>
      <c r="E53" s="12" t="s">
        <v>20</v>
      </c>
      <c r="F53" s="11">
        <v>3</v>
      </c>
      <c r="G53" s="13">
        <v>92.12</v>
      </c>
      <c r="H53" s="13">
        <f t="shared" ref="H53:H58" si="10">G53-I53</f>
        <v>21.15</v>
      </c>
      <c r="I53" s="13">
        <v>70.97</v>
      </c>
      <c r="J53" s="25">
        <f t="shared" si="2"/>
        <v>6354.12443877551</v>
      </c>
      <c r="K53" s="26">
        <f t="shared" si="3"/>
        <v>8247.7376821192</v>
      </c>
      <c r="L53" s="26">
        <v>585341.9433</v>
      </c>
      <c r="M53" s="26"/>
      <c r="N53" s="12" t="s">
        <v>21</v>
      </c>
      <c r="O53" s="11"/>
      <c r="P53" s="27"/>
      <c r="Q53" s="1"/>
    </row>
    <row r="54" s="2" customFormat="1" ht="25" customHeight="1" spans="1:17">
      <c r="A54" s="11">
        <f t="shared" si="9"/>
        <v>49</v>
      </c>
      <c r="B54" s="11" t="s">
        <v>19</v>
      </c>
      <c r="C54" s="18">
        <v>3202</v>
      </c>
      <c r="D54" s="12" t="str">
        <f t="shared" si="5"/>
        <v>32</v>
      </c>
      <c r="E54" s="12" t="s">
        <v>20</v>
      </c>
      <c r="F54" s="11">
        <v>3</v>
      </c>
      <c r="G54" s="13">
        <v>92.12</v>
      </c>
      <c r="H54" s="13">
        <f t="shared" si="10"/>
        <v>21.15</v>
      </c>
      <c r="I54" s="13">
        <v>70.97</v>
      </c>
      <c r="J54" s="25">
        <f t="shared" si="2"/>
        <v>6455.87091836735</v>
      </c>
      <c r="K54" s="26">
        <f t="shared" si="3"/>
        <v>8379.8059602649</v>
      </c>
      <c r="L54" s="26">
        <v>594714.829</v>
      </c>
      <c r="M54" s="26"/>
      <c r="N54" s="12" t="s">
        <v>21</v>
      </c>
      <c r="O54" s="11"/>
      <c r="P54" s="27"/>
      <c r="Q54" s="1"/>
    </row>
    <row r="55" s="2" customFormat="1" ht="25" customHeight="1" spans="1:17">
      <c r="A55" s="11">
        <f t="shared" si="9"/>
        <v>50</v>
      </c>
      <c r="B55" s="11" t="s">
        <v>19</v>
      </c>
      <c r="C55" s="18">
        <v>3203</v>
      </c>
      <c r="D55" s="12" t="str">
        <f t="shared" si="5"/>
        <v>32</v>
      </c>
      <c r="E55" s="12" t="s">
        <v>22</v>
      </c>
      <c r="F55" s="11">
        <v>3</v>
      </c>
      <c r="G55" s="13">
        <v>121.9</v>
      </c>
      <c r="H55" s="13">
        <f t="shared" si="10"/>
        <v>27.99</v>
      </c>
      <c r="I55" s="19">
        <v>93.91</v>
      </c>
      <c r="J55" s="25">
        <f t="shared" si="2"/>
        <v>7736.79930511991</v>
      </c>
      <c r="K55" s="26">
        <f t="shared" si="3"/>
        <v>10042.7625949752</v>
      </c>
      <c r="L55" s="26">
        <v>943115.835294118</v>
      </c>
      <c r="M55" s="26"/>
      <c r="N55" s="12" t="s">
        <v>21</v>
      </c>
      <c r="O55" s="11"/>
      <c r="P55" s="27"/>
      <c r="Q55" s="1"/>
    </row>
    <row r="56" s="2" customFormat="1" ht="25" customHeight="1" spans="1:17">
      <c r="A56" s="11">
        <f t="shared" si="9"/>
        <v>51</v>
      </c>
      <c r="B56" s="11" t="s">
        <v>19</v>
      </c>
      <c r="C56" s="11">
        <v>3204</v>
      </c>
      <c r="D56" s="12" t="str">
        <f t="shared" si="5"/>
        <v>32</v>
      </c>
      <c r="E56" s="12" t="s">
        <v>20</v>
      </c>
      <c r="F56" s="11">
        <v>3</v>
      </c>
      <c r="G56" s="13">
        <v>102.06</v>
      </c>
      <c r="H56" s="13">
        <f t="shared" si="10"/>
        <v>23.43</v>
      </c>
      <c r="I56" s="19">
        <v>78.63</v>
      </c>
      <c r="J56" s="25">
        <f t="shared" si="2"/>
        <v>7038.69939741328</v>
      </c>
      <c r="K56" s="26">
        <f t="shared" si="3"/>
        <v>9136.0760587562</v>
      </c>
      <c r="L56" s="26">
        <v>718369.6605</v>
      </c>
      <c r="M56" s="26"/>
      <c r="N56" s="12" t="s">
        <v>21</v>
      </c>
      <c r="O56" s="11"/>
      <c r="P56" s="27"/>
      <c r="Q56" s="1"/>
    </row>
    <row r="57" s="2" customFormat="1" ht="25" customHeight="1" spans="1:17">
      <c r="A57" s="11">
        <f t="shared" si="9"/>
        <v>52</v>
      </c>
      <c r="B57" s="11" t="s">
        <v>19</v>
      </c>
      <c r="C57" s="11">
        <v>3205</v>
      </c>
      <c r="D57" s="12" t="str">
        <f t="shared" si="5"/>
        <v>32</v>
      </c>
      <c r="E57" s="12" t="s">
        <v>20</v>
      </c>
      <c r="F57" s="11">
        <v>3</v>
      </c>
      <c r="G57" s="13">
        <v>102.06</v>
      </c>
      <c r="H57" s="13">
        <f t="shared" si="10"/>
        <v>23.43</v>
      </c>
      <c r="I57" s="19">
        <v>78.63</v>
      </c>
      <c r="J57" s="25">
        <f t="shared" si="2"/>
        <v>7008.88244562022</v>
      </c>
      <c r="K57" s="26">
        <f t="shared" si="3"/>
        <v>9097.37431514689</v>
      </c>
      <c r="L57" s="26">
        <v>715326.5424</v>
      </c>
      <c r="M57" s="26"/>
      <c r="N57" s="12" t="s">
        <v>21</v>
      </c>
      <c r="O57" s="11"/>
      <c r="P57" s="27"/>
      <c r="Q57" s="1"/>
    </row>
    <row r="58" s="2" customFormat="1" ht="25" customHeight="1" spans="1:17">
      <c r="A58" s="11">
        <f t="shared" si="9"/>
        <v>53</v>
      </c>
      <c r="B58" s="11" t="s">
        <v>19</v>
      </c>
      <c r="C58" s="11">
        <v>3206</v>
      </c>
      <c r="D58" s="12" t="str">
        <f t="shared" si="5"/>
        <v>32</v>
      </c>
      <c r="E58" s="12" t="s">
        <v>22</v>
      </c>
      <c r="F58" s="11">
        <v>3</v>
      </c>
      <c r="G58" s="13">
        <v>121.9</v>
      </c>
      <c r="H58" s="13">
        <f t="shared" si="10"/>
        <v>27.99</v>
      </c>
      <c r="I58" s="19">
        <v>93.91</v>
      </c>
      <c r="J58" s="25">
        <f t="shared" si="2"/>
        <v>7625.63728465956</v>
      </c>
      <c r="K58" s="26">
        <f t="shared" si="3"/>
        <v>9898.46858694495</v>
      </c>
      <c r="L58" s="26">
        <v>929565.185</v>
      </c>
      <c r="M58" s="26"/>
      <c r="N58" s="12" t="s">
        <v>21</v>
      </c>
      <c r="O58" s="11"/>
      <c r="P58" s="27"/>
      <c r="Q58" s="1"/>
    </row>
    <row r="59" s="2" customFormat="1" ht="25" customHeight="1" spans="1:15">
      <c r="A59" s="11" t="s">
        <v>23</v>
      </c>
      <c r="B59" s="11"/>
      <c r="C59" s="11"/>
      <c r="D59" s="11"/>
      <c r="E59" s="11"/>
      <c r="F59" s="11"/>
      <c r="G59" s="19">
        <f>SUM(G6:G58)</f>
        <v>5339.32</v>
      </c>
      <c r="H59" s="19">
        <f>SUM(H6:H58)</f>
        <v>1225.83</v>
      </c>
      <c r="I59" s="19">
        <f>SUM(I6:I58)</f>
        <v>4113.49</v>
      </c>
      <c r="J59" s="25">
        <f t="shared" si="2"/>
        <v>7265.88063776815</v>
      </c>
      <c r="K59" s="26">
        <f t="shared" si="3"/>
        <v>9431.1306960387</v>
      </c>
      <c r="L59" s="26">
        <f>SUM(L6:L58)</f>
        <v>38794861.8068482</v>
      </c>
      <c r="M59" s="19"/>
      <c r="N59" s="12" t="s">
        <v>21</v>
      </c>
      <c r="O59" s="11"/>
    </row>
    <row r="60" s="2" customFormat="1" ht="62.1" customHeight="1" spans="1:15">
      <c r="A60" s="11" t="s">
        <v>24</v>
      </c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</row>
    <row r="61" s="2" customFormat="1" ht="74.1" customHeight="1" spans="1:15">
      <c r="A61" s="20" t="s">
        <v>25</v>
      </c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="2" customFormat="1" ht="24.95" customHeight="1" spans="1:15">
      <c r="A62" s="21" t="s">
        <v>26</v>
      </c>
      <c r="B62" s="21"/>
      <c r="C62" s="21"/>
      <c r="D62" s="21"/>
      <c r="E62" s="21"/>
      <c r="F62" s="21"/>
      <c r="G62" s="21"/>
      <c r="H62" s="21"/>
      <c r="I62" s="21"/>
      <c r="J62" s="21"/>
      <c r="K62" s="21" t="s">
        <v>27</v>
      </c>
      <c r="L62" s="21"/>
      <c r="M62" s="21"/>
      <c r="N62" s="21"/>
      <c r="O62" s="21"/>
    </row>
    <row r="63" s="2" customFormat="1" ht="24.95" customHeight="1" spans="1:15">
      <c r="A63" s="21" t="s">
        <v>28</v>
      </c>
      <c r="B63" s="21"/>
      <c r="C63" s="21"/>
      <c r="D63" s="21"/>
      <c r="E63" s="21"/>
      <c r="F63" s="21"/>
      <c r="G63" s="21"/>
      <c r="H63" s="21"/>
      <c r="I63" s="21"/>
      <c r="J63" s="21"/>
      <c r="K63" s="22" t="s">
        <v>29</v>
      </c>
      <c r="L63" s="22"/>
      <c r="M63" s="5"/>
      <c r="N63" s="21"/>
      <c r="O63" s="21"/>
    </row>
    <row r="64" s="2" customFormat="1" ht="24.95" customHeight="1" spans="1:15">
      <c r="A64" s="21" t="s">
        <v>30</v>
      </c>
      <c r="B64" s="21"/>
      <c r="C64" s="21"/>
      <c r="D64" s="21"/>
      <c r="E64" s="21"/>
      <c r="F64" s="5"/>
      <c r="G64" s="5"/>
      <c r="H64" s="5"/>
      <c r="I64" s="5"/>
      <c r="J64" s="5"/>
      <c r="K64" s="5"/>
      <c r="L64" s="5"/>
      <c r="M64" s="5"/>
      <c r="N64" s="5"/>
      <c r="O64" s="5"/>
    </row>
    <row r="65" s="2" customFormat="1" ht="24.95" customHeight="1" spans="1:1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</row>
    <row r="66" s="2" customFormat="1" ht="24.95" customHeight="1" spans="1:1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</row>
    <row r="67" s="2" customFormat="1" ht="24.95" customHeight="1" spans="1:1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</row>
    <row r="68" s="2" customFormat="1" ht="24.95" customHeight="1" spans="1:1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</row>
    <row r="69" s="2" customFormat="1" ht="24.95" customHeight="1" spans="1:1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</row>
    <row r="70" s="2" customFormat="1" ht="24.95" customHeight="1" spans="1:1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</row>
    <row r="71" s="2" customFormat="1" ht="24.95" customHeight="1" spans="1:1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</row>
    <row r="72" s="2" customFormat="1" ht="24.95" customHeight="1"/>
    <row r="73" s="2" customFormat="1" ht="30.95" customHeight="1"/>
    <row r="74" ht="42" customHeight="1"/>
    <row r="75" ht="51.95" customHeight="1"/>
    <row r="76" ht="27" customHeight="1"/>
    <row r="77" ht="26.1" customHeight="1"/>
  </sheetData>
  <mergeCells count="27">
    <mergeCell ref="A1:B1"/>
    <mergeCell ref="A2:O2"/>
    <mergeCell ref="A3:H3"/>
    <mergeCell ref="A59:F59"/>
    <mergeCell ref="A60:O60"/>
    <mergeCell ref="A61:O61"/>
    <mergeCell ref="A62:D62"/>
    <mergeCell ref="K62:L62"/>
    <mergeCell ref="A63:D63"/>
    <mergeCell ref="K63:M63"/>
    <mergeCell ref="A64:D6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O6:O59"/>
  </mergeCells>
  <conditionalFormatting sqref="A6:O59">
    <cfRule type="cellIs" dxfId="0" priority="1" operator="equal">
      <formula>46715100</formula>
    </cfRule>
  </conditionalFormatting>
  <pageMargins left="0.275" right="0.118055555555556" top="0.0784722222222222" bottom="0.0784722222222222" header="0.196527777777778" footer="0.196527777777778"/>
  <pageSetup paperSize="9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14号楼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陈莹</cp:lastModifiedBy>
  <cp:revision>1</cp:revision>
  <dcterms:created xsi:type="dcterms:W3CDTF">2011-04-26T02:07:00Z</dcterms:created>
  <cp:lastPrinted>2021-09-10T00:35:00Z</cp:lastPrinted>
  <dcterms:modified xsi:type="dcterms:W3CDTF">2024-12-02T02:40:26Z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52AE0673E8244321852F0AB5F7B01CE9_13</vt:lpwstr>
  </property>
</Properties>
</file>