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definedNames>
    <definedName name="_xlnm._FilterDatabase" localSheetId="0" hidden="1">Sheet1!$A$5:$N$12</definedName>
    <definedName name="_xlnm.Print_Area" localSheetId="0">Sheet1!$A$1:$N$12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<sst xmlns="http://schemas.openxmlformats.org/spreadsheetml/2006/main" count="49" uniqueCount="48">
  <si>
    <t>附件2</t>
  </si>
  <si>
    <t>清远市新建商品住房销售价格备案表</t>
  </si>
  <si>
    <t>房地产开发企业名称或中介服务机构名称：清远保励置业有限公司</t>
  </si>
  <si>
    <t>项目(楼盘)名称：</t>
  </si>
  <si>
    <t>清远保利和悦滨江(三期）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</si>
  <si>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</si>
  <si>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</si>
  <si>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</si>
  <si>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</si>
  <si>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</si>
  <si>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</si>
  <si>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</si>
  <si>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</si>
  <si>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</si>
  <si>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</si>
  <si>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</si>
  <si>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</si>
  <si>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销售
状态</t>
  </si>
  <si>
    <t>备注</t>
  </si>
  <si>
    <t>7号楼</t>
  </si>
  <si>
    <t>6F</t>
  </si>
  <si>
    <t>四房二厅三卫</t>
  </si>
  <si>
    <t>未售</t>
  </si>
  <si>
    <t>带精装修2400元/方，以建筑面积计算</t>
  </si>
  <si>
    <t>本楼栋总面积/均价</t>
  </si>
  <si>
    <t>-</t>
  </si>
  <si>
    <t>本栋销售住宅共1套，销售住宅总建筑面积165.22㎡，套内面积：131.44㎡，分摊面积：165.22㎡，原销售均价：8923.49元/㎡（建筑面积）、11216.82/㎡（套内建筑面积）；现销售均价：8877.05元/㎡（建筑面积）、11158.45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</si>
  <si>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2.建筑面积=套内建筑面积+分摊的共有建筑面积。</t>
  </si>
  <si>
    <t>备案机关：</t>
  </si>
  <si>
    <t>企业物价员：</t>
  </si>
  <si>
    <t>价格举报投诉电话：12345</t>
  </si>
  <si>
    <t>企业投诉电话：</t>
  </si>
  <si>
    <t>本表一式两份</t>
  </si>
  <si>
    <t>qybj-三期-10-1-302</t>
  </si>
  <si>
    <t>qybj-三期-10-1-301</t>
  </si>
  <si>
    <t>现底价总价</t>
  </si>
  <si>
    <t>现调整价</t>
  </si>
  <si>
    <t>现底价-10</t>
  </si>
  <si>
    <t>可签约价</t>
  </si>
  <si>
    <t>正则可签</t>
  </si>
  <si>
    <t>成交价</t>
  </si>
  <si>
    <t>1-201</t>
  </si>
  <si>
    <t>1-202</t>
  </si>
  <si>
    <t>1-301</t>
  </si>
  <si>
    <t>1-302</t>
  </si>
  <si>
    <t>2-201</t>
  </si>
  <si>
    <t>2-202</t>
  </si>
  <si>
    <t>2-302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</si>
</sst>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_);[Red]\(0\)"/>
    <numFmt numFmtId="179" formatCode="0.00_);[Red]\(0.00\)"/>
  </numFmts>
  <fonts count="36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6"/>
      <color theme="1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1" xfId="0" applyFill="1" applyBorder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0" xfId="0" applyFill="1">
      <alignment vertical="center"/>
    </xf>
    <xf numFmtId="176" fontId="0" fillId="2" borderId="1" xfId="0" applyNumberFormat="1" applyFill="1" applyBorder="1">
      <alignment vertical="center"/>
    </xf>
    <xf numFmtId="176" fontId="0" fillId="0" borderId="0" xfId="0" applyNumberForma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78" fontId="0" fillId="0" borderId="0" xfId="0" applyNumberForma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179" fontId="0" fillId="0" borderId="0" xfId="0" applyNumberFormat="1" applyFill="1" applyAlignment="1">
      <alignment horizontal="center" vertical="center"/>
    </xf>
    <xf numFmtId="179" fontId="11" fillId="0" borderId="0" xfId="0" applyNumberFormat="1" applyFont="1" applyFill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79" fontId="12" fillId="0" borderId="2" xfId="0" applyNumberFormat="1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 wrapText="1"/>
    </xf>
    <xf numFmtId="179" fontId="1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179" fontId="0" fillId="0" borderId="0" xfId="0" applyNumberFormat="1" applyFill="1" applyAlignment="1">
      <alignment horizontal="left" vertical="center"/>
    </xf>
    <xf numFmtId="178" fontId="7" fillId="0" borderId="0" xfId="0" applyNumberFormat="1" applyFont="1" applyFill="1" applyAlignment="1">
      <alignment horizontal="center" vertical="center"/>
    </xf>
    <xf numFmtId="10" fontId="7" fillId="0" borderId="0" xfId="3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4"/>
  <sheetViews>
    <sheetView tabSelected="1" zoomScale="70" zoomScaleNormal="70" workbookViewId="0">
      <selection activeCell="A1" sqref="A1:N12"/>
    </sheetView>
  </sheetViews>
  <sheetFormatPr defaultColWidth="8.88333333333333" defaultRowHeight="13.5"/>
  <cols>
    <col min="1" max="1" width="8.88333333333333" style="9"/>
    <col min="2" max="2" width="15.6666666666667" style="9" customWidth="1"/>
    <col min="3" max="3" width="12.8833333333333" style="9" customWidth="1"/>
    <col min="4" max="4" width="10.4416666666667" style="9" customWidth="1"/>
    <col min="5" max="5" width="25.6666666666667" style="9" customWidth="1"/>
    <col min="6" max="6" width="11.4416666666667" style="9" customWidth="1"/>
    <col min="7" max="7" width="19.4416666666667" style="9" customWidth="1"/>
    <col min="8" max="8" width="26" style="9" customWidth="1"/>
    <col min="9" max="9" width="24.6666666666667" style="9" customWidth="1"/>
    <col min="10" max="10" width="23.6666666666667" style="9" customWidth="1"/>
    <col min="11" max="11" width="17.4416666666667" style="9" customWidth="1"/>
    <col min="12" max="12" width="20.1083333333333" style="17" customWidth="1"/>
    <col min="13" max="13" width="11.6666666666667" style="9" customWidth="1"/>
    <col min="14" max="14" width="56.8833333333333" style="9" customWidth="1"/>
    <col min="15" max="16384" width="8.88333333333333" style="9"/>
  </cols>
  <sheetData>
    <row r="1" s="9" customFormat="1" ht="20.25" spans="1:12">
      <c r="A1" s="18" t="s">
        <v>0</v>
      </c>
      <c r="B1" s="18"/>
      <c r="J1" s="34"/>
      <c r="L1" s="17"/>
    </row>
    <row r="2" s="9" customFormat="1" ht="25.5" spans="1:14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="10" customFormat="1" ht="40.2" customHeight="1" spans="1:14">
      <c r="A3" s="20" t="s">
        <v>2</v>
      </c>
      <c r="B3" s="20"/>
      <c r="C3" s="20"/>
      <c r="D3" s="20"/>
      <c r="E3" s="20"/>
      <c r="F3" s="20"/>
      <c r="G3" s="21"/>
      <c r="H3" s="21"/>
      <c r="I3" s="21" t="s">
        <v>3</v>
      </c>
      <c r="J3" s="35" t="s">
        <v>4</v>
      </c>
      <c r="K3" s="35"/>
      <c r="L3" s="35"/>
      <c r="M3" s="21"/>
      <c r="N3" s="21"/>
    </row>
    <row r="4" s="11" customFormat="1" ht="28.95" customHeight="1" spans="1:14">
      <c r="A4" s="22" t="s">
        <v>5</v>
      </c>
      <c r="B4" s="23" t="s">
        <v>6</v>
      </c>
      <c r="C4" s="23" t="s">
        <v>7</v>
      </c>
      <c r="D4" s="23" t="s">
        <v>8</v>
      </c>
      <c r="E4" s="23" t="s">
        <v>9</v>
      </c>
      <c r="F4" s="23" t="s">
        <v>10</v>
      </c>
      <c r="G4" s="23" t="s">
        <v>11</v>
      </c>
      <c r="H4" s="23" t="s">
        <v>12</v>
      </c>
      <c r="I4" s="25" t="s">
        <v>13</v>
      </c>
      <c r="J4" s="36" t="s">
        <v>14</v>
      </c>
      <c r="K4" s="23" t="s">
        <v>15</v>
      </c>
      <c r="L4" s="37" t="s">
        <v>16</v>
      </c>
      <c r="M4" s="23" t="s">
        <v>17</v>
      </c>
      <c r="N4" s="22" t="s">
        <v>18</v>
      </c>
    </row>
    <row r="5" s="11" customFormat="1" ht="28.95" customHeight="1" spans="1:14">
      <c r="A5" s="24"/>
      <c r="B5" s="25"/>
      <c r="C5" s="25"/>
      <c r="D5" s="25"/>
      <c r="E5" s="25"/>
      <c r="F5" s="25"/>
      <c r="G5" s="25"/>
      <c r="H5" s="25"/>
      <c r="I5" s="38"/>
      <c r="J5" s="39"/>
      <c r="K5" s="25"/>
      <c r="L5" s="40"/>
      <c r="M5" s="25"/>
      <c r="N5" s="24"/>
    </row>
    <row r="6" s="12" customFormat="1" ht="36" customHeight="1" spans="1:14">
      <c r="A6" s="26">
        <v>1</v>
      </c>
      <c r="B6" s="27" t="s">
        <v>19</v>
      </c>
      <c r="C6" s="26">
        <v>601</v>
      </c>
      <c r="D6" s="27" t="s">
        <v>20</v>
      </c>
      <c r="E6" s="27" t="s">
        <v>21</v>
      </c>
      <c r="F6" s="27">
        <v>3</v>
      </c>
      <c r="G6" s="27">
        <v>165.22</v>
      </c>
      <c r="H6" s="27">
        <v>33.78</v>
      </c>
      <c r="I6" s="27">
        <f>G6-H6</f>
        <v>131.44</v>
      </c>
      <c r="J6" s="27">
        <f>L6/G6</f>
        <v>8877.05281846427</v>
      </c>
      <c r="K6" s="27">
        <f>L6/I6</f>
        <v>11158.449989856</v>
      </c>
      <c r="L6" s="27">
        <v>1466666.66666667</v>
      </c>
      <c r="M6" s="27" t="s">
        <v>22</v>
      </c>
      <c r="N6" s="27" t="s">
        <v>23</v>
      </c>
    </row>
    <row r="7" s="11" customFormat="1" ht="36" customHeight="1" spans="1:14">
      <c r="A7" s="28" t="s">
        <v>24</v>
      </c>
      <c r="B7" s="28"/>
      <c r="C7" s="28"/>
      <c r="D7" s="28"/>
      <c r="E7" s="28"/>
      <c r="F7" s="28" t="s">
        <v>25</v>
      </c>
      <c r="G7" s="27">
        <f>SUM(G6:G6)</f>
        <v>165.22</v>
      </c>
      <c r="H7" s="27">
        <f>SUM(H6:H6)</f>
        <v>33.78</v>
      </c>
      <c r="I7" s="27">
        <f>SUM(I6:I6)</f>
        <v>131.44</v>
      </c>
      <c r="J7" s="27">
        <f>L7/G7</f>
        <v>8877.05281846427</v>
      </c>
      <c r="K7" s="27">
        <f>L7/I7</f>
        <v>11158.449989856</v>
      </c>
      <c r="L7" s="27">
        <f>SUM(L6:L6)</f>
        <v>1466666.66666667</v>
      </c>
      <c r="M7" s="41"/>
      <c r="N7" s="42"/>
    </row>
    <row r="8" s="13" customFormat="1" ht="51.6" customHeight="1" spans="1:14">
      <c r="A8" s="29" t="s">
        <v>26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43"/>
    </row>
    <row r="9" s="9" customFormat="1" ht="53" customHeight="1" spans="1:14">
      <c r="A9" s="31" t="s">
        <v>27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="9" customFormat="1" ht="25.95" customHeight="1" spans="1:14">
      <c r="A10" s="32" t="s">
        <v>28</v>
      </c>
      <c r="B10" s="32"/>
      <c r="C10" s="32"/>
      <c r="D10" s="32"/>
      <c r="E10" s="32"/>
      <c r="F10" s="32"/>
      <c r="G10" s="32"/>
      <c r="H10" s="32"/>
      <c r="I10" s="32"/>
      <c r="J10" s="44"/>
      <c r="K10" s="32" t="s">
        <v>29</v>
      </c>
      <c r="L10" s="32"/>
      <c r="M10" s="32"/>
      <c r="N10" s="32"/>
    </row>
    <row r="11" s="9" customFormat="1" ht="25.95" customHeight="1" spans="1:14">
      <c r="A11" s="20" t="s">
        <v>30</v>
      </c>
      <c r="B11" s="32"/>
      <c r="C11" s="32"/>
      <c r="D11" s="32"/>
      <c r="E11" s="32"/>
      <c r="F11" s="32"/>
      <c r="G11" s="32"/>
      <c r="H11" s="32"/>
      <c r="I11" s="32"/>
      <c r="J11" s="45"/>
      <c r="K11" s="32" t="s">
        <v>31</v>
      </c>
      <c r="L11" s="32"/>
      <c r="M11" s="32"/>
      <c r="N11" s="32"/>
    </row>
    <row r="12" s="9" customFormat="1" ht="30" customHeight="1" spans="1:14">
      <c r="A12" s="20" t="s">
        <v>32</v>
      </c>
      <c r="B12" s="33"/>
      <c r="C12" s="33"/>
      <c r="D12" s="33"/>
      <c r="E12" s="33"/>
      <c r="F12" s="16"/>
      <c r="G12" s="16"/>
      <c r="H12" s="16"/>
      <c r="I12" s="16"/>
      <c r="J12" s="46"/>
      <c r="K12" s="16"/>
      <c r="M12" s="16"/>
      <c r="N12" s="16"/>
    </row>
    <row r="13" ht="20.1" customHeight="1"/>
    <row r="14" ht="20.1" customHeight="1"/>
    <row r="15" s="14" customFormat="1" ht="20.1" customHeight="1" spans="12:13">
      <c r="L15" s="47"/>
      <c r="M15" s="48"/>
    </row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30" customHeight="1"/>
    <row r="37" ht="27" customHeight="1"/>
    <row r="38" ht="20.1" customHeight="1"/>
    <row r="39" s="15" customFormat="1" ht="20.1" customHeight="1" spans="1:14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17"/>
      <c r="M39" s="9"/>
      <c r="N39" s="9"/>
    </row>
    <row r="40" s="15" customFormat="1" ht="28.5" customHeight="1" spans="1:14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17"/>
      <c r="M40" s="9"/>
      <c r="N40" s="9"/>
    </row>
    <row r="41" ht="45" customHeight="1"/>
    <row r="42" s="16" customFormat="1" spans="1:14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17"/>
      <c r="M42" s="9"/>
      <c r="N42" s="9"/>
    </row>
    <row r="43" s="16" customFormat="1" spans="1:14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17"/>
      <c r="M43" s="9"/>
      <c r="N43" s="9"/>
    </row>
    <row r="44" s="16" customFormat="1" spans="1:1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17"/>
      <c r="M44" s="9"/>
      <c r="N44" s="9"/>
    </row>
  </sheetData>
  <protectedRanges>
    <protectedRange sqref="J6" name="区域1_6_1_1"/>
    <protectedRange sqref="I6" name="区域1_6_1_1_1_1"/>
  </protectedRanges>
  <autoFilter xmlns:etc="http://www.wps.cn/officeDocument/2017/etCustomData" ref="A5:N12" etc:filterBottomFollowUsedRange="0">
    <extLst/>
  </autoFilter>
  <mergeCells count="24">
    <mergeCell ref="A1:B1"/>
    <mergeCell ref="A2:N2"/>
    <mergeCell ref="A3:F3"/>
    <mergeCell ref="J3:L3"/>
    <mergeCell ref="A7:E7"/>
    <mergeCell ref="A8:N8"/>
    <mergeCell ref="A9:N9"/>
    <mergeCell ref="A10:B10"/>
    <mergeCell ref="K10:L10"/>
    <mergeCell ref="K11:L1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251388888888889" right="0.251388888888889" top="0" bottom="0" header="0.298611111111111" footer="0.298611111111111"/>
  <pageSetup paperSize="9" scale="5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048576"/>
  <sheetViews>
    <sheetView workbookViewId="0">
      <selection activeCell="E16" sqref="E16"/>
    </sheetView>
  </sheetViews>
  <sheetFormatPr defaultColWidth="9" defaultRowHeight="13.5"/>
  <cols>
    <col min="2" max="2" width="20.375" style="1" customWidth="1"/>
    <col min="3" max="3" width="12.625" customWidth="1"/>
    <col min="6" max="6" width="12.625" style="2"/>
    <col min="7" max="7" width="12.625"/>
    <col min="11" max="11" width="13.75"/>
  </cols>
  <sheetData>
    <row r="1" ht="14.25" spans="2:2">
      <c r="B1" s="3" t="s">
        <v>7</v>
      </c>
    </row>
    <row r="2" ht="14.25" spans="2:3">
      <c r="B2" s="4" t="s">
        <v>33</v>
      </c>
      <c r="C2" s="5">
        <v>1664831</v>
      </c>
    </row>
    <row r="3" ht="14.25" spans="2:3">
      <c r="B3" s="4" t="s">
        <v>34</v>
      </c>
      <c r="C3" s="5">
        <v>1742457</v>
      </c>
    </row>
    <row r="9" spans="5:10">
      <c r="E9" t="s">
        <v>35</v>
      </c>
      <c r="F9" s="2" t="s">
        <v>36</v>
      </c>
      <c r="G9" t="s">
        <v>37</v>
      </c>
      <c r="H9" t="s">
        <v>38</v>
      </c>
      <c r="I9" t="s">
        <v>39</v>
      </c>
      <c r="J9" t="s">
        <v>40</v>
      </c>
    </row>
    <row r="10" spans="4:9">
      <c r="D10" s="6" t="s">
        <v>41</v>
      </c>
      <c r="E10">
        <v>1644740</v>
      </c>
      <c r="F10" s="7">
        <f>G10/0.85</f>
        <v>1934976.47058824</v>
      </c>
      <c r="G10">
        <v>1644730</v>
      </c>
      <c r="H10">
        <f>F10*0.85</f>
        <v>1644730</v>
      </c>
      <c r="I10">
        <f>E10-H10</f>
        <v>10</v>
      </c>
    </row>
    <row r="11" spans="4:9">
      <c r="D11" t="s">
        <v>42</v>
      </c>
      <c r="E11">
        <v>1567115</v>
      </c>
      <c r="F11" s="7">
        <f t="shared" ref="F11:F16" si="0">G11/0.85</f>
        <v>1843652.94117647</v>
      </c>
      <c r="G11" s="8">
        <v>1567105</v>
      </c>
      <c r="H11">
        <f t="shared" ref="H11:H16" si="1">F11*0.85</f>
        <v>1567105</v>
      </c>
      <c r="I11">
        <f t="shared" ref="I11:I16" si="2">E11-H11</f>
        <v>10</v>
      </c>
    </row>
    <row r="12" spans="4:10">
      <c r="D12" s="6" t="s">
        <v>43</v>
      </c>
      <c r="E12">
        <v>1742457</v>
      </c>
      <c r="F12" s="7">
        <f t="shared" si="0"/>
        <v>2049937.64705882</v>
      </c>
      <c r="G12" s="8">
        <f>E12-10</f>
        <v>1742447</v>
      </c>
      <c r="H12">
        <f t="shared" si="1"/>
        <v>1742447</v>
      </c>
      <c r="I12">
        <f t="shared" si="2"/>
        <v>10</v>
      </c>
      <c r="J12">
        <v>1742457</v>
      </c>
    </row>
    <row r="13" spans="4:10">
      <c r="D13" s="6" t="s">
        <v>44</v>
      </c>
      <c r="E13">
        <v>1664831</v>
      </c>
      <c r="F13" s="7">
        <f t="shared" si="0"/>
        <v>1958612.94117647</v>
      </c>
      <c r="G13" s="8">
        <f>E13-10</f>
        <v>1664821</v>
      </c>
      <c r="H13">
        <f t="shared" si="1"/>
        <v>1664821</v>
      </c>
      <c r="I13">
        <f t="shared" si="2"/>
        <v>10</v>
      </c>
      <c r="J13">
        <v>1664831</v>
      </c>
    </row>
    <row r="14" spans="4:9">
      <c r="D14" t="s">
        <v>45</v>
      </c>
      <c r="E14">
        <v>1601818</v>
      </c>
      <c r="F14" s="7">
        <f t="shared" si="0"/>
        <v>1884480</v>
      </c>
      <c r="G14" s="8">
        <f>E14-10</f>
        <v>1601808</v>
      </c>
      <c r="H14">
        <f t="shared" si="1"/>
        <v>1601808</v>
      </c>
      <c r="I14">
        <f t="shared" si="2"/>
        <v>10</v>
      </c>
    </row>
    <row r="15" spans="4:9">
      <c r="D15" t="s">
        <v>46</v>
      </c>
      <c r="E15">
        <v>2128756</v>
      </c>
      <c r="F15" s="7">
        <f t="shared" si="0"/>
        <v>2504407.05882353</v>
      </c>
      <c r="G15" s="8">
        <f>E15-10</f>
        <v>2128746</v>
      </c>
      <c r="H15">
        <f t="shared" si="1"/>
        <v>2128746</v>
      </c>
      <c r="I15">
        <f t="shared" si="2"/>
        <v>10</v>
      </c>
    </row>
    <row r="16" spans="4:9">
      <c r="D16" t="s">
        <v>47</v>
      </c>
      <c r="E16">
        <v>2242911</v>
      </c>
      <c r="F16" s="7">
        <f t="shared" si="0"/>
        <v>2638707.05882353</v>
      </c>
      <c r="G16" s="8">
        <f>E16-10</f>
        <v>2242901</v>
      </c>
      <c r="H16">
        <f t="shared" si="1"/>
        <v>2242901</v>
      </c>
      <c r="I16">
        <f t="shared" si="2"/>
        <v>10</v>
      </c>
    </row>
    <row r="1048574" customFormat="1" spans="6:6">
      <c r="F1048574" s="2"/>
    </row>
    <row r="1048575" customFormat="1" spans="6:6">
      <c r="F1048575" s="2"/>
    </row>
    <row r="1048576" customFormat="1" spans="6:6">
      <c r="F1048576" s="2"/>
    </row>
  </sheetData>
  <conditionalFormatting sqref="B1">
    <cfRule type="expression" dxfId="0" priority="9">
      <formula>$A1&lt;&gt;""</formula>
    </cfRule>
    <cfRule type="duplicateValues" dxfId="1" priority="10"/>
  </conditionalFormatting>
  <conditionalFormatting sqref="B2">
    <cfRule type="expression" dxfId="0" priority="7">
      <formula>$A2&lt;&gt;""</formula>
    </cfRule>
    <cfRule type="duplicateValues" dxfId="1" priority="8"/>
  </conditionalFormatting>
  <conditionalFormatting sqref="C2">
    <cfRule type="expression" dxfId="0" priority="2">
      <formula>$A2&lt;&gt;""</formula>
    </cfRule>
  </conditionalFormatting>
  <conditionalFormatting sqref="B3">
    <cfRule type="expression" dxfId="0" priority="5">
      <formula>$A3&lt;&gt;""</formula>
    </cfRule>
    <cfRule type="duplicateValues" dxfId="1" priority="6"/>
  </conditionalFormatting>
  <conditionalFormatting sqref="C3">
    <cfRule type="expression" dxfId="0" priority="1">
      <formula>$A3&lt;&gt;""</formula>
    </cfRule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6_1_1" rangeCreator="" othersAccessPermission="edit"/>
    <arrUserId title="区域1_6_1_1_1_1" rangeCreator="" othersAccessPermission="edit"/>
  </rangeList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</dc:creator>
  <cp:lastModifiedBy>Poly</cp:lastModifiedBy>
  <dcterms:created xsi:type="dcterms:W3CDTF">2024-12-29T09:49:00Z</dcterms:created>
  <dcterms:modified xsi:type="dcterms:W3CDTF">2025-02-13T02:12:35Z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E92E571942F748878F86C812ABEBE655_13</vt:lpwstr>
  </property>
  <property fmtid="{D5CDD505-2E9C-101B-9397-08002B2CF9AE}" pid="3" name="KSOProductBuildVer">
    <vt:lpwstr>2052-12.1.0.19770</vt:lpwstr>
  </property>
</Properties>
</file>