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definedNames>
    <definedName name="_xlnm._FilterDatabase" localSheetId="0" hidden="1">Sheet1!$A$5:$N$31</definedName>
    <definedName name="_xlnm.Print_Area" localSheetId="0">Sheet1!$A$1:$N$31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<sst xmlns="http://schemas.openxmlformats.org/spreadsheetml/2006/main" count="144" uniqueCount="57">
  <si>
    <t>附件2</t>
  </si>
  <si>
    <t>清远市新建商品住房销售价格备案表</t>
  </si>
  <si>
    <t>房地产开发企业名称或中介服务机构名称：清远保励置业有限公司</t>
  </si>
  <si>
    <t>项目(楼盘)名称：</t>
  </si>
  <si>
    <t>清远保利和悦滨江(三期）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</si>
  <si>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</si>
  <si>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</si>
  <si>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</si>
  <si>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</si>
  <si>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</si>
  <si>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</si>
  <si>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</si>
  <si>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</si>
  <si>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</si>
  <si>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</si>
  <si>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</si>
  <si>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</si>
  <si>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销售
状态</t>
  </si>
  <si>
    <t>备注</t>
  </si>
  <si>
    <t>10-1单元</t>
  </si>
  <si>
    <t>2F</t>
  </si>
  <si>
    <t>四房二厅三卫</t>
  </si>
  <si>
    <t>未售</t>
  </si>
  <si>
    <t>带精装修2400元/方，以建筑面积计算</t>
  </si>
  <si>
    <t>4F</t>
  </si>
  <si>
    <t>5F</t>
  </si>
  <si>
    <t>6F</t>
  </si>
  <si>
    <t>7F</t>
  </si>
  <si>
    <t>14F</t>
  </si>
  <si>
    <t>17F</t>
  </si>
  <si>
    <t>10-2单元</t>
  </si>
  <si>
    <t>10F</t>
  </si>
  <si>
    <t>12F</t>
  </si>
  <si>
    <t>本楼栋总面积/均价</t>
  </si>
  <si>
    <t>-</t>
  </si>
  <si>
    <t>本栋销售住宅共20套，销售住宅总建筑面积4125.44㎡，套内面积：3420.97㎡，分摊面积：704.47㎡，原销售均价：13574.44元/㎡（建筑面积）、16382.11/㎡（套内建筑面积）；现销售均价：14111.29元/㎡（建筑面积）、17017.19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</si>
  <si>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</si>
  <si>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</si>
  <si>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企业物价员：</t>
  </si>
  <si>
    <t>价格举报投诉电话：12345</t>
  </si>
  <si>
    <t>企业投诉电话：</t>
  </si>
  <si>
    <t>本表一式两份</t>
  </si>
  <si>
    <t>qybj-三期-10-1-302</t>
  </si>
  <si>
    <t>qybj-三期-10-1-301</t>
  </si>
  <si>
    <t>现底价总价</t>
  </si>
  <si>
    <t>现调整价</t>
  </si>
  <si>
    <t>现底价-10</t>
  </si>
  <si>
    <t>可签约价</t>
  </si>
  <si>
    <t>正则可签</t>
  </si>
  <si>
    <t>成交价</t>
  </si>
  <si>
    <t>1-201</t>
  </si>
  <si>
    <t>1-202</t>
  </si>
  <si>
    <t>1-301</t>
  </si>
  <si>
    <t>1-302</t>
  </si>
  <si>
    <t>2-201</t>
  </si>
  <si>
    <t>2-202</t>
  </si>
  <si>
    <t>2-302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</si>
</sst>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  <scheme val="minor"/>
    </font>
    <font>
      <sz val="16"/>
      <color theme="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1" xfId="0" applyFill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176" fontId="0" fillId="0" borderId="0" xfId="0" applyNumberForma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179" fontId="0" fillId="0" borderId="0" xfId="0" applyNumberFormat="1" applyFill="1" applyAlignment="1">
      <alignment horizontal="center" vertical="center"/>
    </xf>
    <xf numFmtId="179" fontId="10" fillId="0" borderId="0" xfId="0" applyNumberFormat="1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179" fontId="10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179" fontId="0" fillId="0" borderId="0" xfId="0" applyNumberForma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10" fontId="6" fillId="0" borderId="0" xfId="3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3"/>
  <sheetViews>
    <sheetView tabSelected="1" zoomScale="70" zoomScaleNormal="70" workbookViewId="0">
      <selection activeCell="N31" sqref="A1:N31"/>
    </sheetView>
  </sheetViews>
  <sheetFormatPr defaultColWidth="8.88333333333333" defaultRowHeight="13.5"/>
  <cols>
    <col min="1" max="1" width="8.88333333333333" style="9"/>
    <col min="2" max="2" width="15.6666666666667" style="9" customWidth="1"/>
    <col min="3" max="3" width="12.8833333333333" style="9" customWidth="1"/>
    <col min="4" max="4" width="10.4416666666667" style="9" customWidth="1"/>
    <col min="5" max="5" width="25.6666666666667" style="9" customWidth="1"/>
    <col min="6" max="6" width="11.4416666666667" style="9" customWidth="1"/>
    <col min="7" max="7" width="19.4416666666667" style="9" customWidth="1"/>
    <col min="8" max="8" width="26" style="9" customWidth="1"/>
    <col min="9" max="9" width="24.6666666666667" style="9" customWidth="1"/>
    <col min="10" max="10" width="23.6666666666667" style="9" customWidth="1"/>
    <col min="11" max="11" width="17.4416666666667" style="9" customWidth="1"/>
    <col min="12" max="12" width="20.1083333333333" style="17" customWidth="1"/>
    <col min="13" max="13" width="11.6666666666667" style="9" customWidth="1"/>
    <col min="14" max="14" width="56.8833333333333" style="9" customWidth="1"/>
    <col min="15" max="16384" width="8.88333333333333" style="9"/>
  </cols>
  <sheetData>
    <row r="1" s="9" customFormat="1" ht="20.25" spans="1:12">
      <c r="A1" s="18" t="s">
        <v>0</v>
      </c>
      <c r="B1" s="18"/>
      <c r="J1" s="38"/>
      <c r="L1" s="17"/>
    </row>
    <row r="2" s="9" customFormat="1" ht="25.5" spans="1:14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="10" customFormat="1" ht="40.2" customHeight="1" spans="1:14">
      <c r="A3" s="20" t="s">
        <v>2</v>
      </c>
      <c r="B3" s="20"/>
      <c r="C3" s="20"/>
      <c r="D3" s="20"/>
      <c r="E3" s="20"/>
      <c r="F3" s="20"/>
      <c r="G3" s="21"/>
      <c r="H3" s="21"/>
      <c r="I3" s="21" t="s">
        <v>3</v>
      </c>
      <c r="J3" s="39" t="s">
        <v>4</v>
      </c>
      <c r="K3" s="39"/>
      <c r="L3" s="39"/>
      <c r="M3" s="21"/>
      <c r="N3" s="21"/>
    </row>
    <row r="4" s="11" customFormat="1" ht="28.95" customHeight="1" spans="1:14">
      <c r="A4" s="22" t="s">
        <v>5</v>
      </c>
      <c r="B4" s="23" t="s">
        <v>6</v>
      </c>
      <c r="C4" s="23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40" t="s">
        <v>13</v>
      </c>
      <c r="J4" s="41" t="s">
        <v>14</v>
      </c>
      <c r="K4" s="23" t="s">
        <v>15</v>
      </c>
      <c r="L4" s="42" t="s">
        <v>16</v>
      </c>
      <c r="M4" s="23" t="s">
        <v>17</v>
      </c>
      <c r="N4" s="22" t="s">
        <v>18</v>
      </c>
    </row>
    <row r="5" s="11" customFormat="1" ht="28.95" customHeight="1" spans="1:14">
      <c r="A5" s="22"/>
      <c r="B5" s="23"/>
      <c r="C5" s="23"/>
      <c r="D5" s="23"/>
      <c r="E5" s="23"/>
      <c r="F5" s="23"/>
      <c r="G5" s="23"/>
      <c r="H5" s="23"/>
      <c r="I5" s="43"/>
      <c r="J5" s="41"/>
      <c r="K5" s="23"/>
      <c r="L5" s="42"/>
      <c r="M5" s="23"/>
      <c r="N5" s="22"/>
    </row>
    <row r="6" s="12" customFormat="1" ht="31.2" customHeight="1" spans="1:14">
      <c r="A6" s="24">
        <v>1</v>
      </c>
      <c r="B6" s="25" t="s">
        <v>19</v>
      </c>
      <c r="C6" s="25">
        <v>201</v>
      </c>
      <c r="D6" s="26" t="s">
        <v>20</v>
      </c>
      <c r="E6" s="25" t="s">
        <v>21</v>
      </c>
      <c r="F6" s="27">
        <v>3.05</v>
      </c>
      <c r="G6" s="28">
        <v>195.04</v>
      </c>
      <c r="H6" s="27">
        <f>G6-I6</f>
        <v>34.39</v>
      </c>
      <c r="I6" s="28">
        <v>160.65</v>
      </c>
      <c r="J6" s="44">
        <f>L6/G6</f>
        <v>11624.6257178015</v>
      </c>
      <c r="K6" s="44">
        <f>L6/I6</f>
        <v>14113.0843448491</v>
      </c>
      <c r="L6" s="45">
        <v>2267267</v>
      </c>
      <c r="M6" s="46" t="s">
        <v>22</v>
      </c>
      <c r="N6" s="26" t="s">
        <v>23</v>
      </c>
    </row>
    <row r="7" s="12" customFormat="1" ht="31.2" customHeight="1" spans="1:14">
      <c r="A7" s="24">
        <v>2</v>
      </c>
      <c r="B7" s="25" t="s">
        <v>19</v>
      </c>
      <c r="C7" s="25">
        <v>202</v>
      </c>
      <c r="D7" s="26" t="s">
        <v>20</v>
      </c>
      <c r="E7" s="25" t="s">
        <v>21</v>
      </c>
      <c r="F7" s="27">
        <v>3.05</v>
      </c>
      <c r="G7" s="28">
        <v>195.04</v>
      </c>
      <c r="H7" s="27">
        <f t="shared" ref="H7:H25" si="0">G7-I7</f>
        <v>34.39</v>
      </c>
      <c r="I7" s="28">
        <v>160.65</v>
      </c>
      <c r="J7" s="44">
        <v>11843.7192370796</v>
      </c>
      <c r="K7" s="44">
        <v>14379.0787426082</v>
      </c>
      <c r="L7" s="45">
        <v>2267267</v>
      </c>
      <c r="M7" s="46" t="s">
        <v>22</v>
      </c>
      <c r="N7" s="26" t="s">
        <v>23</v>
      </c>
    </row>
    <row r="8" s="12" customFormat="1" ht="31.2" customHeight="1" spans="1:14">
      <c r="A8" s="24">
        <v>3</v>
      </c>
      <c r="B8" s="25" t="s">
        <v>19</v>
      </c>
      <c r="C8" s="25">
        <v>401</v>
      </c>
      <c r="D8" s="26" t="s">
        <v>24</v>
      </c>
      <c r="E8" s="25" t="s">
        <v>21</v>
      </c>
      <c r="F8" s="27">
        <v>3.05</v>
      </c>
      <c r="G8" s="28">
        <v>195.04</v>
      </c>
      <c r="H8" s="27">
        <f t="shared" si="0"/>
        <v>34.39</v>
      </c>
      <c r="I8" s="28">
        <v>160.65</v>
      </c>
      <c r="J8" s="44">
        <f t="shared" ref="J8:J26" si="1">L8/G8</f>
        <v>15633.1367924528</v>
      </c>
      <c r="K8" s="44">
        <f t="shared" ref="K8:K26" si="2">L8/I8</f>
        <v>18979.6887643946</v>
      </c>
      <c r="L8" s="45">
        <v>3049087</v>
      </c>
      <c r="M8" s="46" t="s">
        <v>22</v>
      </c>
      <c r="N8" s="26" t="s">
        <v>23</v>
      </c>
    </row>
    <row r="9" s="12" customFormat="1" ht="31.2" customHeight="1" spans="1:14">
      <c r="A9" s="24">
        <v>4</v>
      </c>
      <c r="B9" s="25" t="s">
        <v>19</v>
      </c>
      <c r="C9" s="25">
        <v>501</v>
      </c>
      <c r="D9" s="26" t="s">
        <v>25</v>
      </c>
      <c r="E9" s="25" t="s">
        <v>21</v>
      </c>
      <c r="F9" s="27">
        <v>3.05</v>
      </c>
      <c r="G9" s="28">
        <v>195.04</v>
      </c>
      <c r="H9" s="27">
        <f t="shared" si="0"/>
        <v>34.39</v>
      </c>
      <c r="I9" s="28">
        <v>160.65</v>
      </c>
      <c r="J9" s="44">
        <f t="shared" si="1"/>
        <v>15633.1367924528</v>
      </c>
      <c r="K9" s="44">
        <f t="shared" si="2"/>
        <v>18979.6887643946</v>
      </c>
      <c r="L9" s="45">
        <v>3049087</v>
      </c>
      <c r="M9" s="46" t="s">
        <v>22</v>
      </c>
      <c r="N9" s="26" t="s">
        <v>23</v>
      </c>
    </row>
    <row r="10" s="12" customFormat="1" ht="31.2" customHeight="1" spans="1:14">
      <c r="A10" s="24">
        <v>5</v>
      </c>
      <c r="B10" s="25" t="s">
        <v>19</v>
      </c>
      <c r="C10" s="25">
        <v>502</v>
      </c>
      <c r="D10" s="26" t="s">
        <v>25</v>
      </c>
      <c r="E10" s="25" t="s">
        <v>21</v>
      </c>
      <c r="F10" s="27">
        <v>3.05</v>
      </c>
      <c r="G10" s="28">
        <v>195.04</v>
      </c>
      <c r="H10" s="27">
        <f t="shared" si="0"/>
        <v>34.39</v>
      </c>
      <c r="I10" s="28">
        <v>160.65</v>
      </c>
      <c r="J10" s="44">
        <f t="shared" si="1"/>
        <v>14509.707012992</v>
      </c>
      <c r="K10" s="44">
        <f t="shared" si="2"/>
        <v>17615.7687881354</v>
      </c>
      <c r="L10" s="45">
        <v>2829973.25581395</v>
      </c>
      <c r="M10" s="46" t="s">
        <v>22</v>
      </c>
      <c r="N10" s="26" t="s">
        <v>23</v>
      </c>
    </row>
    <row r="11" s="12" customFormat="1" ht="31.2" customHeight="1" spans="1:14">
      <c r="A11" s="24">
        <v>6</v>
      </c>
      <c r="B11" s="25" t="s">
        <v>19</v>
      </c>
      <c r="C11" s="25">
        <v>601</v>
      </c>
      <c r="D11" s="26" t="s">
        <v>26</v>
      </c>
      <c r="E11" s="25" t="s">
        <v>21</v>
      </c>
      <c r="F11" s="27">
        <v>3.05</v>
      </c>
      <c r="G11" s="28">
        <v>195.04</v>
      </c>
      <c r="H11" s="27">
        <f t="shared" si="0"/>
        <v>34.39</v>
      </c>
      <c r="I11" s="28">
        <v>160.65</v>
      </c>
      <c r="J11" s="44">
        <f t="shared" si="1"/>
        <v>15633.1367924528</v>
      </c>
      <c r="K11" s="44">
        <f t="shared" si="2"/>
        <v>18979.6887643946</v>
      </c>
      <c r="L11" s="45">
        <v>3049087</v>
      </c>
      <c r="M11" s="46" t="s">
        <v>22</v>
      </c>
      <c r="N11" s="26" t="s">
        <v>23</v>
      </c>
    </row>
    <row r="12" s="12" customFormat="1" ht="31.2" customHeight="1" spans="1:14">
      <c r="A12" s="24">
        <v>7</v>
      </c>
      <c r="B12" s="25" t="s">
        <v>19</v>
      </c>
      <c r="C12" s="25">
        <v>701</v>
      </c>
      <c r="D12" s="26" t="s">
        <v>27</v>
      </c>
      <c r="E12" s="25" t="s">
        <v>21</v>
      </c>
      <c r="F12" s="27">
        <v>3.05</v>
      </c>
      <c r="G12" s="28">
        <v>195.04</v>
      </c>
      <c r="H12" s="27">
        <f t="shared" si="0"/>
        <v>34.39</v>
      </c>
      <c r="I12" s="28">
        <v>160.65</v>
      </c>
      <c r="J12" s="44">
        <f t="shared" si="1"/>
        <v>15633.1367924528</v>
      </c>
      <c r="K12" s="44">
        <f t="shared" si="2"/>
        <v>18979.6887643946</v>
      </c>
      <c r="L12" s="45">
        <v>3049087</v>
      </c>
      <c r="M12" s="46" t="s">
        <v>22</v>
      </c>
      <c r="N12" s="26" t="s">
        <v>23</v>
      </c>
    </row>
    <row r="13" s="12" customFormat="1" ht="31.2" customHeight="1" spans="1:14">
      <c r="A13" s="24">
        <v>8</v>
      </c>
      <c r="B13" s="25" t="s">
        <v>19</v>
      </c>
      <c r="C13" s="25">
        <v>1401</v>
      </c>
      <c r="D13" s="26" t="s">
        <v>28</v>
      </c>
      <c r="E13" s="25" t="s">
        <v>21</v>
      </c>
      <c r="F13" s="27">
        <v>3.05</v>
      </c>
      <c r="G13" s="28">
        <v>195.04</v>
      </c>
      <c r="H13" s="27">
        <f t="shared" si="0"/>
        <v>34.39</v>
      </c>
      <c r="I13" s="28">
        <v>160.65</v>
      </c>
      <c r="J13" s="44">
        <f t="shared" si="1"/>
        <v>15633.1367924528</v>
      </c>
      <c r="K13" s="44">
        <f t="shared" si="2"/>
        <v>18979.6887643946</v>
      </c>
      <c r="L13" s="45">
        <v>3049087</v>
      </c>
      <c r="M13" s="46" t="s">
        <v>22</v>
      </c>
      <c r="N13" s="26" t="s">
        <v>23</v>
      </c>
    </row>
    <row r="14" s="12" customFormat="1" ht="31.2" customHeight="1" spans="1:14">
      <c r="A14" s="24">
        <v>9</v>
      </c>
      <c r="B14" s="25" t="s">
        <v>19</v>
      </c>
      <c r="C14" s="25">
        <v>1402</v>
      </c>
      <c r="D14" s="26" t="s">
        <v>28</v>
      </c>
      <c r="E14" s="25" t="s">
        <v>21</v>
      </c>
      <c r="F14" s="27">
        <v>3.05</v>
      </c>
      <c r="G14" s="28">
        <v>195.04</v>
      </c>
      <c r="H14" s="27">
        <f t="shared" si="0"/>
        <v>34.39</v>
      </c>
      <c r="I14" s="28">
        <v>160.65</v>
      </c>
      <c r="J14" s="44">
        <f t="shared" si="1"/>
        <v>15628.0096390484</v>
      </c>
      <c r="K14" s="44">
        <f t="shared" si="2"/>
        <v>18973.4640522876</v>
      </c>
      <c r="L14" s="45">
        <v>3048087</v>
      </c>
      <c r="M14" s="46" t="s">
        <v>22</v>
      </c>
      <c r="N14" s="26" t="s">
        <v>23</v>
      </c>
    </row>
    <row r="15" s="12" customFormat="1" ht="31.2" customHeight="1" spans="1:14">
      <c r="A15" s="24">
        <v>10</v>
      </c>
      <c r="B15" s="25" t="s">
        <v>19</v>
      </c>
      <c r="C15" s="25">
        <v>1701</v>
      </c>
      <c r="D15" s="26" t="s">
        <v>29</v>
      </c>
      <c r="E15" s="25" t="s">
        <v>21</v>
      </c>
      <c r="F15" s="27">
        <v>3.05</v>
      </c>
      <c r="G15" s="28">
        <v>195.04</v>
      </c>
      <c r="H15" s="27">
        <f t="shared" si="0"/>
        <v>34.39</v>
      </c>
      <c r="I15" s="28">
        <v>160.65</v>
      </c>
      <c r="J15" s="44">
        <f t="shared" si="1"/>
        <v>15628.0096390484</v>
      </c>
      <c r="K15" s="44">
        <f t="shared" si="2"/>
        <v>18973.4640522876</v>
      </c>
      <c r="L15" s="45">
        <v>3048087</v>
      </c>
      <c r="M15" s="46" t="s">
        <v>22</v>
      </c>
      <c r="N15" s="26" t="s">
        <v>23</v>
      </c>
    </row>
    <row r="16" s="12" customFormat="1" ht="31.2" customHeight="1" spans="1:14">
      <c r="A16" s="24">
        <v>11</v>
      </c>
      <c r="B16" s="25" t="s">
        <v>30</v>
      </c>
      <c r="C16" s="25">
        <v>201</v>
      </c>
      <c r="D16" s="26" t="s">
        <v>20</v>
      </c>
      <c r="E16" s="25" t="s">
        <v>21</v>
      </c>
      <c r="F16" s="27">
        <v>3.05</v>
      </c>
      <c r="G16" s="28">
        <v>192.57</v>
      </c>
      <c r="H16" s="27">
        <f t="shared" si="0"/>
        <v>31.92</v>
      </c>
      <c r="I16" s="28">
        <v>160.65</v>
      </c>
      <c r="J16" s="44">
        <f t="shared" si="1"/>
        <v>11773.7290335982</v>
      </c>
      <c r="K16" s="44">
        <f t="shared" si="2"/>
        <v>14113.0843448491</v>
      </c>
      <c r="L16" s="45">
        <v>2267267</v>
      </c>
      <c r="M16" s="46" t="s">
        <v>22</v>
      </c>
      <c r="N16" s="26" t="s">
        <v>23</v>
      </c>
    </row>
    <row r="17" s="12" customFormat="1" ht="31.2" customHeight="1" spans="1:14">
      <c r="A17" s="24">
        <v>12</v>
      </c>
      <c r="B17" s="25" t="s">
        <v>30</v>
      </c>
      <c r="C17" s="25">
        <v>202</v>
      </c>
      <c r="D17" s="26" t="s">
        <v>20</v>
      </c>
      <c r="E17" s="25" t="s">
        <v>21</v>
      </c>
      <c r="F17" s="27">
        <v>3.05</v>
      </c>
      <c r="G17" s="28">
        <v>228.19</v>
      </c>
      <c r="H17" s="27">
        <f t="shared" si="0"/>
        <v>37.83</v>
      </c>
      <c r="I17" s="28">
        <v>190.36</v>
      </c>
      <c r="J17" s="44">
        <f t="shared" si="1"/>
        <v>10975.0955730905</v>
      </c>
      <c r="K17" s="44">
        <f t="shared" si="2"/>
        <v>13156.1623178374</v>
      </c>
      <c r="L17" s="45">
        <v>2504407.05882353</v>
      </c>
      <c r="M17" s="46" t="s">
        <v>22</v>
      </c>
      <c r="N17" s="26" t="s">
        <v>23</v>
      </c>
    </row>
    <row r="18" s="12" customFormat="1" ht="31.2" customHeight="1" spans="1:14">
      <c r="A18" s="24">
        <v>13</v>
      </c>
      <c r="B18" s="25" t="s">
        <v>30</v>
      </c>
      <c r="C18" s="25">
        <v>502</v>
      </c>
      <c r="D18" s="26" t="s">
        <v>25</v>
      </c>
      <c r="E18" s="25" t="s">
        <v>21</v>
      </c>
      <c r="F18" s="27">
        <v>3.05</v>
      </c>
      <c r="G18" s="28">
        <v>228.19</v>
      </c>
      <c r="H18" s="27">
        <f t="shared" si="0"/>
        <v>37.83</v>
      </c>
      <c r="I18" s="28">
        <v>190.36</v>
      </c>
      <c r="J18" s="44">
        <f t="shared" si="1"/>
        <v>13357.6712388799</v>
      </c>
      <c r="K18" s="44">
        <f t="shared" si="2"/>
        <v>16012.2242067661</v>
      </c>
      <c r="L18" s="45">
        <v>3048087</v>
      </c>
      <c r="M18" s="46" t="s">
        <v>22</v>
      </c>
      <c r="N18" s="26" t="s">
        <v>23</v>
      </c>
    </row>
    <row r="19" s="12" customFormat="1" ht="31.2" customHeight="1" spans="1:14">
      <c r="A19" s="24">
        <v>14</v>
      </c>
      <c r="B19" s="25" t="s">
        <v>30</v>
      </c>
      <c r="C19" s="25">
        <v>602</v>
      </c>
      <c r="D19" s="26" t="s">
        <v>26</v>
      </c>
      <c r="E19" s="25" t="s">
        <v>21</v>
      </c>
      <c r="F19" s="27">
        <v>3.05</v>
      </c>
      <c r="G19" s="28">
        <v>228.19</v>
      </c>
      <c r="H19" s="27">
        <f t="shared" si="0"/>
        <v>37.83</v>
      </c>
      <c r="I19" s="28">
        <v>190.36</v>
      </c>
      <c r="J19" s="44">
        <f t="shared" si="1"/>
        <v>13357.6712388799</v>
      </c>
      <c r="K19" s="44">
        <f t="shared" si="2"/>
        <v>16012.2242067661</v>
      </c>
      <c r="L19" s="45">
        <v>3048087</v>
      </c>
      <c r="M19" s="46" t="s">
        <v>22</v>
      </c>
      <c r="N19" s="26" t="s">
        <v>23</v>
      </c>
    </row>
    <row r="20" s="12" customFormat="1" ht="31.2" customHeight="1" spans="1:14">
      <c r="A20" s="24">
        <v>15</v>
      </c>
      <c r="B20" s="25" t="s">
        <v>30</v>
      </c>
      <c r="C20" s="25">
        <v>1001</v>
      </c>
      <c r="D20" s="26" t="s">
        <v>31</v>
      </c>
      <c r="E20" s="25" t="s">
        <v>21</v>
      </c>
      <c r="F20" s="27">
        <v>3.05</v>
      </c>
      <c r="G20" s="28">
        <v>192.57</v>
      </c>
      <c r="H20" s="27">
        <f t="shared" si="0"/>
        <v>31.92</v>
      </c>
      <c r="I20" s="28">
        <v>160.65</v>
      </c>
      <c r="J20" s="44">
        <f t="shared" si="1"/>
        <v>15828.4623773173</v>
      </c>
      <c r="K20" s="44">
        <f t="shared" si="2"/>
        <v>18973.4640522876</v>
      </c>
      <c r="L20" s="45">
        <v>3048087</v>
      </c>
      <c r="M20" s="46" t="s">
        <v>22</v>
      </c>
      <c r="N20" s="26" t="s">
        <v>23</v>
      </c>
    </row>
    <row r="21" s="12" customFormat="1" ht="31.2" customHeight="1" spans="1:14">
      <c r="A21" s="24">
        <v>16</v>
      </c>
      <c r="B21" s="25" t="s">
        <v>30</v>
      </c>
      <c r="C21" s="25">
        <v>1002</v>
      </c>
      <c r="D21" s="26" t="s">
        <v>31</v>
      </c>
      <c r="E21" s="25" t="s">
        <v>21</v>
      </c>
      <c r="F21" s="27">
        <v>3.05</v>
      </c>
      <c r="G21" s="28">
        <v>228.19</v>
      </c>
      <c r="H21" s="27">
        <f t="shared" si="0"/>
        <v>37.83</v>
      </c>
      <c r="I21" s="28">
        <v>190.36</v>
      </c>
      <c r="J21" s="44">
        <f t="shared" si="1"/>
        <v>13357.6712388799</v>
      </c>
      <c r="K21" s="44">
        <f t="shared" si="2"/>
        <v>16012.2242067661</v>
      </c>
      <c r="L21" s="45">
        <v>3048087</v>
      </c>
      <c r="M21" s="46" t="s">
        <v>22</v>
      </c>
      <c r="N21" s="26" t="s">
        <v>23</v>
      </c>
    </row>
    <row r="22" s="12" customFormat="1" ht="31.2" customHeight="1" spans="1:14">
      <c r="A22" s="24">
        <v>17</v>
      </c>
      <c r="B22" s="25" t="s">
        <v>30</v>
      </c>
      <c r="C22" s="25">
        <v>1202</v>
      </c>
      <c r="D22" s="26" t="s">
        <v>32</v>
      </c>
      <c r="E22" s="25" t="s">
        <v>21</v>
      </c>
      <c r="F22" s="27">
        <v>3.05</v>
      </c>
      <c r="G22" s="28">
        <v>228.19</v>
      </c>
      <c r="H22" s="27">
        <f t="shared" si="0"/>
        <v>37.83</v>
      </c>
      <c r="I22" s="28">
        <v>190.36</v>
      </c>
      <c r="J22" s="44">
        <f t="shared" si="1"/>
        <v>13357.6712388799</v>
      </c>
      <c r="K22" s="44">
        <f t="shared" si="2"/>
        <v>16012.2242067661</v>
      </c>
      <c r="L22" s="45">
        <v>3048087</v>
      </c>
      <c r="M22" s="46" t="s">
        <v>22</v>
      </c>
      <c r="N22" s="26" t="s">
        <v>23</v>
      </c>
    </row>
    <row r="23" s="12" customFormat="1" ht="31.2" customHeight="1" spans="1:14">
      <c r="A23" s="24">
        <v>18</v>
      </c>
      <c r="B23" s="25" t="s">
        <v>30</v>
      </c>
      <c r="C23" s="25">
        <v>1402</v>
      </c>
      <c r="D23" s="26" t="s">
        <v>28</v>
      </c>
      <c r="E23" s="25" t="s">
        <v>21</v>
      </c>
      <c r="F23" s="27">
        <v>3.05</v>
      </c>
      <c r="G23" s="28">
        <v>228.19</v>
      </c>
      <c r="H23" s="27">
        <f t="shared" si="0"/>
        <v>37.83</v>
      </c>
      <c r="I23" s="28">
        <v>190.36</v>
      </c>
      <c r="J23" s="44">
        <f t="shared" si="1"/>
        <v>13357.6712388799</v>
      </c>
      <c r="K23" s="44">
        <f t="shared" si="2"/>
        <v>16012.2242067661</v>
      </c>
      <c r="L23" s="45">
        <v>3048087</v>
      </c>
      <c r="M23" s="46" t="s">
        <v>22</v>
      </c>
      <c r="N23" s="26" t="s">
        <v>23</v>
      </c>
    </row>
    <row r="24" s="12" customFormat="1" ht="31.2" customHeight="1" spans="1:14">
      <c r="A24" s="24">
        <v>19</v>
      </c>
      <c r="B24" s="25" t="s">
        <v>30</v>
      </c>
      <c r="C24" s="25">
        <v>1701</v>
      </c>
      <c r="D24" s="26" t="s">
        <v>29</v>
      </c>
      <c r="E24" s="25" t="s">
        <v>21</v>
      </c>
      <c r="F24" s="27">
        <v>3.05</v>
      </c>
      <c r="G24" s="28">
        <v>192.57</v>
      </c>
      <c r="H24" s="27">
        <f t="shared" si="0"/>
        <v>31.92</v>
      </c>
      <c r="I24" s="28">
        <v>160.65</v>
      </c>
      <c r="J24" s="44">
        <f t="shared" si="1"/>
        <v>15828.4623773173</v>
      </c>
      <c r="K24" s="44">
        <f t="shared" si="2"/>
        <v>18973.4640522876</v>
      </c>
      <c r="L24" s="45">
        <v>3048087</v>
      </c>
      <c r="M24" s="46" t="s">
        <v>22</v>
      </c>
      <c r="N24" s="26" t="s">
        <v>23</v>
      </c>
    </row>
    <row r="25" s="12" customFormat="1" ht="31.2" customHeight="1" spans="1:14">
      <c r="A25" s="24">
        <v>20</v>
      </c>
      <c r="B25" s="25" t="s">
        <v>30</v>
      </c>
      <c r="C25" s="25">
        <v>1702</v>
      </c>
      <c r="D25" s="26" t="s">
        <v>29</v>
      </c>
      <c r="E25" s="25" t="s">
        <v>21</v>
      </c>
      <c r="F25" s="27">
        <v>3.05</v>
      </c>
      <c r="G25" s="28">
        <v>228.19</v>
      </c>
      <c r="H25" s="27">
        <f t="shared" si="0"/>
        <v>37.83</v>
      </c>
      <c r="I25" s="28">
        <v>190.36</v>
      </c>
      <c r="J25" s="44">
        <f t="shared" si="1"/>
        <v>14903.8082299838</v>
      </c>
      <c r="K25" s="44">
        <f t="shared" si="2"/>
        <v>17865.6230300483</v>
      </c>
      <c r="L25" s="45">
        <v>3400900</v>
      </c>
      <c r="M25" s="46" t="s">
        <v>22</v>
      </c>
      <c r="N25" s="26" t="s">
        <v>23</v>
      </c>
    </row>
    <row r="26" s="11" customFormat="1" ht="36" customHeight="1" spans="1:14">
      <c r="A26" s="29" t="s">
        <v>33</v>
      </c>
      <c r="B26" s="30"/>
      <c r="C26" s="30"/>
      <c r="D26" s="30"/>
      <c r="E26" s="31"/>
      <c r="F26" s="32" t="s">
        <v>34</v>
      </c>
      <c r="G26" s="27">
        <f>SUM(G6:G25)</f>
        <v>4125.44</v>
      </c>
      <c r="H26" s="27">
        <f>SUM(H6:H25)</f>
        <v>704.47</v>
      </c>
      <c r="I26" s="27">
        <f>SUM(I6:I25)</f>
        <v>3420.97</v>
      </c>
      <c r="J26" s="27">
        <f t="shared" si="1"/>
        <v>14111.2946290911</v>
      </c>
      <c r="K26" s="27">
        <f t="shared" si="2"/>
        <v>17017.1908302725</v>
      </c>
      <c r="L26" s="47">
        <f>SUM(L6:L25)</f>
        <v>58215299.3146375</v>
      </c>
      <c r="M26" s="48"/>
      <c r="N26" s="49"/>
    </row>
    <row r="27" s="13" customFormat="1" ht="51.6" customHeight="1" spans="1:14">
      <c r="A27" s="33" t="s">
        <v>35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50"/>
    </row>
    <row r="28" s="9" customFormat="1" ht="53" customHeight="1" spans="1:14">
      <c r="A28" s="35" t="s">
        <v>36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="9" customFormat="1" ht="25.95" customHeight="1" spans="1:14">
      <c r="A29" s="36" t="s">
        <v>37</v>
      </c>
      <c r="B29" s="36"/>
      <c r="C29" s="36"/>
      <c r="D29" s="36"/>
      <c r="E29" s="36"/>
      <c r="F29" s="36"/>
      <c r="G29" s="36"/>
      <c r="H29" s="36"/>
      <c r="I29" s="36"/>
      <c r="J29" s="51"/>
      <c r="K29" s="36" t="s">
        <v>38</v>
      </c>
      <c r="L29" s="36"/>
      <c r="M29" s="36"/>
      <c r="N29" s="36"/>
    </row>
    <row r="30" s="9" customFormat="1" ht="25.95" customHeight="1" spans="1:14">
      <c r="A30" s="20" t="s">
        <v>39</v>
      </c>
      <c r="B30" s="36"/>
      <c r="C30" s="36"/>
      <c r="D30" s="36"/>
      <c r="E30" s="36"/>
      <c r="F30" s="36"/>
      <c r="G30" s="36"/>
      <c r="H30" s="36"/>
      <c r="I30" s="36"/>
      <c r="J30" s="52"/>
      <c r="K30" s="36" t="s">
        <v>40</v>
      </c>
      <c r="L30" s="36"/>
      <c r="M30" s="36"/>
      <c r="N30" s="36"/>
    </row>
    <row r="31" s="9" customFormat="1" ht="30" customHeight="1" spans="1:14">
      <c r="A31" s="20" t="s">
        <v>41</v>
      </c>
      <c r="B31" s="37"/>
      <c r="C31" s="37"/>
      <c r="D31" s="37"/>
      <c r="E31" s="37"/>
      <c r="F31" s="16"/>
      <c r="G31" s="16"/>
      <c r="H31" s="16"/>
      <c r="I31" s="16"/>
      <c r="J31" s="53"/>
      <c r="K31" s="16"/>
      <c r="M31" s="16"/>
      <c r="N31" s="16"/>
    </row>
    <row r="32" ht="20.1" customHeight="1"/>
    <row r="33" ht="20.1" customHeight="1"/>
    <row r="34" s="14" customFormat="1" ht="20.1" customHeight="1" spans="12:13">
      <c r="L34" s="54"/>
      <c r="M34" s="55"/>
    </row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30" customHeight="1"/>
    <row r="56" ht="27" customHeight="1"/>
    <row r="57" ht="20.1" customHeight="1"/>
    <row r="58" s="15" customFormat="1" ht="20.1" customHeight="1" spans="1:1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17"/>
      <c r="M58" s="9"/>
      <c r="N58" s="9"/>
    </row>
    <row r="59" s="15" customFormat="1" ht="28.5" customHeight="1" spans="1:1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17"/>
      <c r="M59" s="9"/>
      <c r="N59" s="9"/>
    </row>
    <row r="60" ht="45" customHeight="1"/>
    <row r="61" s="16" customFormat="1" spans="1:1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17"/>
      <c r="M61" s="9"/>
      <c r="N61" s="9"/>
    </row>
    <row r="62" s="16" customFormat="1" spans="1:1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17"/>
      <c r="M62" s="9"/>
      <c r="N62" s="9"/>
    </row>
    <row r="63" s="16" customFormat="1" spans="1:1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17"/>
      <c r="M63" s="9"/>
      <c r="N63" s="9"/>
    </row>
  </sheetData>
  <protectedRanges>
    <protectedRange sqref="J16:J23" name="区域1_6_1_1"/>
    <protectedRange sqref="J7:J15" name="区域1_6_1_1_1"/>
  </protectedRanges>
  <autoFilter xmlns:etc="http://www.wps.cn/officeDocument/2017/etCustomData" ref="A5:N31" etc:filterBottomFollowUsedRange="0">
    <extLst/>
  </autoFilter>
  <mergeCells count="24">
    <mergeCell ref="A1:B1"/>
    <mergeCell ref="A2:N2"/>
    <mergeCell ref="A3:F3"/>
    <mergeCell ref="J3:L3"/>
    <mergeCell ref="A26:E26"/>
    <mergeCell ref="A27:N27"/>
    <mergeCell ref="A28:N28"/>
    <mergeCell ref="A29:B29"/>
    <mergeCell ref="K29:L29"/>
    <mergeCell ref="K30:L3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251388888888889" right="0.251388888888889" top="0" bottom="0" header="0.298611111111111" footer="0.298611111111111"/>
  <pageSetup paperSize="9" scale="5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048576"/>
  <sheetViews>
    <sheetView workbookViewId="0">
      <selection activeCell="E16" sqref="E16"/>
    </sheetView>
  </sheetViews>
  <sheetFormatPr defaultColWidth="9" defaultRowHeight="13.5"/>
  <cols>
    <col min="2" max="2" width="20.375" style="1" customWidth="1"/>
    <col min="3" max="3" width="12.625" customWidth="1"/>
    <col min="6" max="6" width="12.625" style="2"/>
    <col min="7" max="7" width="12.625"/>
    <col min="11" max="11" width="13.75"/>
  </cols>
  <sheetData>
    <row r="1" ht="14.25" spans="2:2">
      <c r="B1" s="3" t="s">
        <v>7</v>
      </c>
    </row>
    <row r="2" ht="14.25" spans="2:3">
      <c r="B2" s="4" t="s">
        <v>42</v>
      </c>
      <c r="C2" s="5">
        <v>1664831</v>
      </c>
    </row>
    <row r="3" ht="14.25" spans="2:3">
      <c r="B3" s="4" t="s">
        <v>43</v>
      </c>
      <c r="C3" s="5">
        <v>1742457</v>
      </c>
    </row>
    <row r="9" spans="5:10">
      <c r="E9" t="s">
        <v>44</v>
      </c>
      <c r="F9" s="2" t="s">
        <v>45</v>
      </c>
      <c r="G9" t="s">
        <v>46</v>
      </c>
      <c r="H9" t="s">
        <v>47</v>
      </c>
      <c r="I9" t="s">
        <v>48</v>
      </c>
      <c r="J9" t="s">
        <v>49</v>
      </c>
    </row>
    <row r="10" spans="4:9">
      <c r="D10" s="6" t="s">
        <v>50</v>
      </c>
      <c r="E10">
        <v>1644740</v>
      </c>
      <c r="F10" s="7">
        <f>G10/0.85</f>
        <v>1934976.47058824</v>
      </c>
      <c r="G10">
        <v>1644730</v>
      </c>
      <c r="H10">
        <f>F10*0.85</f>
        <v>1644730</v>
      </c>
      <c r="I10">
        <f>E10-H10</f>
        <v>10</v>
      </c>
    </row>
    <row r="11" spans="4:9">
      <c r="D11" t="s">
        <v>51</v>
      </c>
      <c r="E11">
        <v>1567115</v>
      </c>
      <c r="F11" s="7">
        <f t="shared" ref="F11:F16" si="0">G11/0.85</f>
        <v>1843652.94117647</v>
      </c>
      <c r="G11" s="8">
        <v>1567105</v>
      </c>
      <c r="H11">
        <f t="shared" ref="H11:H16" si="1">F11*0.85</f>
        <v>1567105</v>
      </c>
      <c r="I11">
        <f t="shared" ref="I11:I16" si="2">E11-H11</f>
        <v>10</v>
      </c>
    </row>
    <row r="12" spans="4:10">
      <c r="D12" s="6" t="s">
        <v>52</v>
      </c>
      <c r="E12">
        <v>1742457</v>
      </c>
      <c r="F12" s="7">
        <f t="shared" si="0"/>
        <v>2049937.64705882</v>
      </c>
      <c r="G12" s="8">
        <f>E12-10</f>
        <v>1742447</v>
      </c>
      <c r="H12">
        <f t="shared" si="1"/>
        <v>1742447</v>
      </c>
      <c r="I12">
        <f t="shared" si="2"/>
        <v>10</v>
      </c>
      <c r="J12">
        <v>1742457</v>
      </c>
    </row>
    <row r="13" spans="4:10">
      <c r="D13" s="6" t="s">
        <v>53</v>
      </c>
      <c r="E13">
        <v>1664831</v>
      </c>
      <c r="F13" s="7">
        <f t="shared" si="0"/>
        <v>1958612.94117647</v>
      </c>
      <c r="G13" s="8">
        <f>E13-10</f>
        <v>1664821</v>
      </c>
      <c r="H13">
        <f t="shared" si="1"/>
        <v>1664821</v>
      </c>
      <c r="I13">
        <f t="shared" si="2"/>
        <v>10</v>
      </c>
      <c r="J13">
        <v>1664831</v>
      </c>
    </row>
    <row r="14" spans="4:9">
      <c r="D14" t="s">
        <v>54</v>
      </c>
      <c r="E14">
        <v>1601818</v>
      </c>
      <c r="F14" s="7">
        <f t="shared" si="0"/>
        <v>1884480</v>
      </c>
      <c r="G14" s="8">
        <f>E14-10</f>
        <v>1601808</v>
      </c>
      <c r="H14">
        <f t="shared" si="1"/>
        <v>1601808</v>
      </c>
      <c r="I14">
        <f t="shared" si="2"/>
        <v>10</v>
      </c>
    </row>
    <row r="15" spans="4:9">
      <c r="D15" t="s">
        <v>55</v>
      </c>
      <c r="E15">
        <v>2128756</v>
      </c>
      <c r="F15" s="7">
        <f t="shared" si="0"/>
        <v>2504407.05882353</v>
      </c>
      <c r="G15" s="8">
        <f>E15-10</f>
        <v>2128746</v>
      </c>
      <c r="H15">
        <f t="shared" si="1"/>
        <v>2128746</v>
      </c>
      <c r="I15">
        <f t="shared" si="2"/>
        <v>10</v>
      </c>
    </row>
    <row r="16" spans="4:9">
      <c r="D16" t="s">
        <v>56</v>
      </c>
      <c r="E16">
        <v>2242911</v>
      </c>
      <c r="F16" s="7">
        <f t="shared" si="0"/>
        <v>2638707.05882353</v>
      </c>
      <c r="G16" s="8">
        <f>E16-10</f>
        <v>2242901</v>
      </c>
      <c r="H16">
        <f t="shared" si="1"/>
        <v>2242901</v>
      </c>
      <c r="I16">
        <f t="shared" si="2"/>
        <v>10</v>
      </c>
    </row>
    <row r="1048574" customFormat="1" spans="6:6">
      <c r="F1048574" s="2"/>
    </row>
    <row r="1048575" customFormat="1" spans="6:6">
      <c r="F1048575" s="2"/>
    </row>
    <row r="1048576" customFormat="1" spans="6:6">
      <c r="F1048576" s="2"/>
    </row>
  </sheetData>
  <conditionalFormatting sqref="B1">
    <cfRule type="expression" dxfId="0" priority="9">
      <formula>$A1&lt;&gt;""</formula>
    </cfRule>
    <cfRule type="duplicateValues" dxfId="1" priority="10"/>
  </conditionalFormatting>
  <conditionalFormatting sqref="B2">
    <cfRule type="expression" dxfId="0" priority="7">
      <formula>$A2&lt;&gt;""</formula>
    </cfRule>
    <cfRule type="duplicateValues" dxfId="1" priority="8"/>
  </conditionalFormatting>
  <conditionalFormatting sqref="C2">
    <cfRule type="expression" dxfId="0" priority="2">
      <formula>$A2&lt;&gt;""</formula>
    </cfRule>
  </conditionalFormatting>
  <conditionalFormatting sqref="B3">
    <cfRule type="expression" dxfId="0" priority="5">
      <formula>$A3&lt;&gt;""</formula>
    </cfRule>
    <cfRule type="duplicateValues" dxfId="1" priority="6"/>
  </conditionalFormatting>
  <conditionalFormatting sqref="C3">
    <cfRule type="expression" dxfId="0" priority="1">
      <formula>$A3&lt;&gt;""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6_1_1" rangeCreator="" othersAccessPermission="edit"/>
    <arrUserId title="区域1_6_1_1_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</dc:creator>
  <cp:lastModifiedBy>Poly</cp:lastModifiedBy>
  <dcterms:created xsi:type="dcterms:W3CDTF">2024-12-29T09:49:00Z</dcterms:created>
  <dcterms:modified xsi:type="dcterms:W3CDTF">2025-02-13T02:10:59Z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D865ABAB79F847FC88DDBDD149F0268A_13</vt:lpwstr>
  </property>
  <property fmtid="{D5CDD505-2E9C-101B-9397-08002B2CF9AE}" pid="3" name="KSOProductBuildVer">
    <vt:lpwstr>2052-12.1.0.19770</vt:lpwstr>
  </property>
</Properties>
</file>