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1" activeTab="1"/>
  </bookViews>
  <sheets>
    <sheet name="审批版16栋  (2)" sheetId="3" state="hidden" r:id="rId1"/>
    <sheet name="8栋" sheetId="5" r:id="rId2"/>
  </sheets>
  <externalReferences>
    <externalReference r:id="rId3"/>
  </externalReferences>
  <definedNames>
    <definedName name="_xlnm._FilterDatabase" localSheetId="0" hidden="1">'审批版16栋  (2)'!$A$2:$K$87</definedName>
    <definedName name="_xlnm._FilterDatabase" localSheetId="1" hidden="1">'8栋'!$A$3:$P$89</definedName>
    <definedName name="_xlnm.Print_Titles" localSheetId="0">'审批版16栋  (2)'!$1:$2</definedName>
    <definedName name="_xlnm.Print_Area" localSheetId="1">'8栋'!$A$1:$P$89</definedName>
    <definedName name="_xlnm.Print_Titles" localSheetId="1">'8栋'!$1:$3</definedName>
  </definedNames>
  <calcPr calcId="144525" concurrentCalc="0"/>
</workbook>
</file>

<file path=xl/sharedStrings.xml><?xml version="1.0" encoding="utf-8"?>
<sst xmlns="http://schemas.openxmlformats.org/spreadsheetml/2006/main" count="360" uniqueCount="125">
  <si>
    <t>七色城邦16栋单位价目表</t>
  </si>
  <si>
    <t>编号</t>
  </si>
  <si>
    <t>楼栋</t>
  </si>
  <si>
    <t>房号</t>
  </si>
  <si>
    <t>建筑面积</t>
  </si>
  <si>
    <t>套内面积</t>
  </si>
  <si>
    <t>单价</t>
  </si>
  <si>
    <t>总价</t>
  </si>
  <si>
    <t>原面价</t>
  </si>
  <si>
    <t>现面价</t>
  </si>
  <si>
    <t>折后总价
(98*98*99*99)</t>
  </si>
  <si>
    <t>折后单价</t>
  </si>
  <si>
    <t>合计</t>
  </si>
  <si>
    <t>清远市新建商品住房销售价格备案表</t>
  </si>
  <si>
    <t>房地产开发企业名称或中介服务机构名称：清远市马扬房地产发展有限公司</t>
  </si>
  <si>
    <t>项目(楼盘)名称：</t>
  </si>
  <si>
    <t>翔隆花园8#楼</t>
  </si>
  <si>
    <t>序号</t>
  </si>
  <si>
    <t>幢（栋）号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</si>
  <si>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</si>
  <si>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</si>
  <si>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</si>
  <si>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</si>
  <si>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</si>
  <si>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</si>
  <si>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</si>
  <si>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</si>
  <si>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</si>
  <si>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</si>
  <si>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</si>
  <si>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</si>
  <si>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住宅201</t>
  </si>
  <si>
    <t>三房二厅两卫</t>
  </si>
  <si>
    <t>未售</t>
  </si>
  <si>
    <t>毛坯</t>
  </si>
  <si>
    <t>住宅202</t>
  </si>
  <si>
    <t>四房二厅两卫</t>
  </si>
  <si>
    <t>住宅203</t>
  </si>
  <si>
    <t>住宅204</t>
  </si>
  <si>
    <t>住宅301</t>
  </si>
  <si>
    <t>住宅302</t>
  </si>
  <si>
    <t>住宅303</t>
  </si>
  <si>
    <t>住宅304</t>
  </si>
  <si>
    <t>住宅401</t>
  </si>
  <si>
    <t>住宅402</t>
  </si>
  <si>
    <t>住宅403</t>
  </si>
  <si>
    <t>住宅404</t>
  </si>
  <si>
    <t>住宅501</t>
  </si>
  <si>
    <t>住宅502</t>
  </si>
  <si>
    <t>住宅503</t>
  </si>
  <si>
    <t>住宅504</t>
  </si>
  <si>
    <t>住宅601</t>
  </si>
  <si>
    <t>住宅602</t>
  </si>
  <si>
    <t>住宅603</t>
  </si>
  <si>
    <t>住宅604</t>
  </si>
  <si>
    <t>住宅701</t>
  </si>
  <si>
    <t>住宅702</t>
  </si>
  <si>
    <t>住宅703</t>
  </si>
  <si>
    <t>住宅704</t>
  </si>
  <si>
    <t>住宅801</t>
  </si>
  <si>
    <t>住宅802</t>
  </si>
  <si>
    <t>住宅803</t>
  </si>
  <si>
    <t>住宅804</t>
  </si>
  <si>
    <t>住宅901</t>
  </si>
  <si>
    <t>住宅902</t>
  </si>
  <si>
    <t>住宅903</t>
  </si>
  <si>
    <t>住宅904</t>
  </si>
  <si>
    <t>住宅1001</t>
  </si>
  <si>
    <t>住宅1002</t>
  </si>
  <si>
    <t>住宅1003</t>
  </si>
  <si>
    <t>住宅1004</t>
  </si>
  <si>
    <t>住宅1101</t>
  </si>
  <si>
    <t>住宅1102</t>
  </si>
  <si>
    <t>住宅1103</t>
  </si>
  <si>
    <t>住宅1104</t>
  </si>
  <si>
    <t>住宅1201</t>
  </si>
  <si>
    <t>住宅1202</t>
  </si>
  <si>
    <t>住宅1203</t>
  </si>
  <si>
    <t>住宅1204</t>
  </si>
  <si>
    <t>住宅1301</t>
  </si>
  <si>
    <t>住宅1302</t>
  </si>
  <si>
    <t>住宅1303</t>
  </si>
  <si>
    <t>住宅1304</t>
  </si>
  <si>
    <t>住宅1401</t>
  </si>
  <si>
    <t>住宅1402</t>
  </si>
  <si>
    <t>住宅1403</t>
  </si>
  <si>
    <t>住宅1404</t>
  </si>
  <si>
    <t>住宅1501</t>
  </si>
  <si>
    <t>住宅1502</t>
  </si>
  <si>
    <t>住宅1503</t>
  </si>
  <si>
    <t>住宅1504</t>
  </si>
  <si>
    <t>住宅1601</t>
  </si>
  <si>
    <t>住宅1602</t>
  </si>
  <si>
    <t>住宅1603</t>
  </si>
  <si>
    <t>住宅1604</t>
  </si>
  <si>
    <t>住宅1701</t>
  </si>
  <si>
    <t>住宅1702</t>
  </si>
  <si>
    <t>住宅1703</t>
  </si>
  <si>
    <t>住宅1704</t>
  </si>
  <si>
    <t>住宅1801</t>
  </si>
  <si>
    <t>住宅1802</t>
  </si>
  <si>
    <t>住宅1803</t>
  </si>
  <si>
    <t>住宅1804</t>
  </si>
  <si>
    <t>住宅1901</t>
  </si>
  <si>
    <t>住宅1902</t>
  </si>
  <si>
    <t>住宅1903</t>
  </si>
  <si>
    <t>住宅1904</t>
  </si>
  <si>
    <t>住宅2001</t>
  </si>
  <si>
    <t>住宅2002</t>
  </si>
  <si>
    <t>住宅2003</t>
  </si>
  <si>
    <t>住宅2004</t>
  </si>
  <si>
    <t>住宅2101</t>
  </si>
  <si>
    <t>三房二厅三卫</t>
  </si>
  <si>
    <t>住宅2102</t>
  </si>
  <si>
    <t>四房二厅三卫</t>
  </si>
  <si>
    <t>住宅2103</t>
  </si>
  <si>
    <t>住宅2104</t>
  </si>
  <si>
    <t>本楼栋总面积/均价</t>
  </si>
  <si>
    <t>本栋销售住宅共 80套，销售住宅总建筑面积：9556.87㎡，套内面积：7816.32㎡，分摊面积：1740.55㎡，销售均价：9901元/㎡（建筑面积）、12106元/㎡（套内建筑面积）。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</si>
  <si>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</si>
  <si>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</si>
  <si>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</t>
  </si>
  <si>
    <t>价格举报投诉电话：12358</t>
  </si>
  <si>
    <t>企业投诉电话：</t>
  </si>
  <si>
    <t>本表一式两份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</si>
</sst>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#,##0_ "/>
    <numFmt numFmtId="178" formatCode="#,##0_);[Red]\(#,##0\)"/>
    <numFmt numFmtId="179" formatCode="0.00_ "/>
  </numFmts>
  <fonts count="3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.5"/>
      <color theme="1"/>
      <name val="Times New Roman"/>
      <charset val="134"/>
    </font>
    <font>
      <sz val="12"/>
      <name val="宋体"/>
      <charset val="134"/>
    </font>
    <font>
      <sz val="11"/>
      <name val="Times New Roman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0"/>
      <name val="华文细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28" fillId="10" borderId="9" applyNumberFormat="0" applyAlignment="0" applyProtection="0">
      <alignment vertical="center"/>
    </xf>
    <xf numFmtId="0" fontId="29" fillId="13" borderId="13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0" borderId="0" applyBorder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>
      <alignment vertical="center"/>
    </xf>
    <xf numFmtId="178" fontId="0" fillId="0" borderId="0" xfId="0" applyNumberFormat="1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9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177" fontId="8" fillId="0" borderId="7" xfId="0" applyNumberFormat="1" applyFont="1" applyFill="1" applyBorder="1" applyAlignment="1">
      <alignment horizontal="left" vertical="top" wrapText="1"/>
    </xf>
    <xf numFmtId="177" fontId="2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vertical="center" wrapText="1"/>
    </xf>
    <xf numFmtId="177" fontId="6" fillId="0" borderId="0" xfId="0" applyNumberFormat="1" applyFont="1" applyFill="1" applyBorder="1" applyAlignment="1">
      <alignment horizontal="center" vertical="center"/>
    </xf>
    <xf numFmtId="177" fontId="9" fillId="0" borderId="0" xfId="49" applyNumberFormat="1" applyFont="1" applyFill="1" applyAlignment="1">
      <alignment vertical="center"/>
    </xf>
    <xf numFmtId="0" fontId="9" fillId="0" borderId="0" xfId="49" applyFont="1" applyFill="1" applyAlignment="1">
      <alignment vertical="center"/>
    </xf>
    <xf numFmtId="0" fontId="10" fillId="0" borderId="0" xfId="49">
      <alignment vertical="center"/>
    </xf>
    <xf numFmtId="0" fontId="11" fillId="0" borderId="1" xfId="49" applyFont="1" applyFill="1" applyBorder="1" applyAlignment="1">
      <alignment horizontal="center" vertical="center"/>
    </xf>
    <xf numFmtId="177" fontId="11" fillId="0" borderId="1" xfId="49" applyNumberFormat="1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/>
    </xf>
    <xf numFmtId="0" fontId="13" fillId="0" borderId="1" xfId="49" applyNumberFormat="1" applyFont="1" applyFill="1" applyBorder="1" applyAlignment="1">
      <alignment horizontal="center" vertical="center"/>
    </xf>
    <xf numFmtId="179" fontId="13" fillId="0" borderId="1" xfId="49" applyNumberFormat="1" applyFont="1" applyFill="1" applyBorder="1" applyAlignment="1">
      <alignment horizontal="center" vertical="center"/>
    </xf>
    <xf numFmtId="177" fontId="13" fillId="0" borderId="1" xfId="49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9" fontId="9" fillId="0" borderId="1" xfId="49" applyNumberFormat="1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/>
    </xf>
    <xf numFmtId="177" fontId="13" fillId="0" borderId="1" xfId="49" applyNumberFormat="1" applyFont="1" applyFill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/>
    </xf>
    <xf numFmtId="0" fontId="9" fillId="0" borderId="4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hhd2011love\Files\6&#26376;&#19971;&#33394;14&#12289;16&#26635;&#20215;&#30446;&#34920;20170623&#24320;&#21806;&#26368;&#2603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调价表"/>
      <sheetName val="14栋"/>
      <sheetName val="审批版14栋"/>
      <sheetName val="审批版14栋 (2)"/>
      <sheetName val="16栋"/>
      <sheetName val="审批版16栋 "/>
      <sheetName val="审批版16栋  (2)"/>
    </sheetNames>
    <sheetDataSet>
      <sheetData sheetId="0"/>
      <sheetData sheetId="1"/>
      <sheetData sheetId="2"/>
      <sheetData sheetId="3"/>
      <sheetData sheetId="4"/>
      <sheetData sheetId="5">
        <row r="7">
          <cell r="A7">
            <v>2901</v>
          </cell>
          <cell r="B7">
            <v>221.53</v>
          </cell>
          <cell r="C7">
            <v>178.03</v>
          </cell>
          <cell r="D7">
            <v>9155</v>
          </cell>
          <cell r="E7">
            <v>2028107</v>
          </cell>
          <cell r="F7">
            <v>2902</v>
          </cell>
          <cell r="G7">
            <v>215.94</v>
          </cell>
          <cell r="H7">
            <v>173.54</v>
          </cell>
          <cell r="I7">
            <v>11655</v>
          </cell>
          <cell r="J7">
            <v>2516781</v>
          </cell>
          <cell r="K7">
            <v>2903</v>
          </cell>
          <cell r="L7">
            <v>239.76</v>
          </cell>
          <cell r="M7">
            <v>192.68</v>
          </cell>
          <cell r="N7">
            <v>12656</v>
          </cell>
          <cell r="O7">
            <v>3034403</v>
          </cell>
        </row>
        <row r="8">
          <cell r="A8">
            <v>2801</v>
          </cell>
          <cell r="B8">
            <v>133.67</v>
          </cell>
          <cell r="C8">
            <v>107.42</v>
          </cell>
          <cell r="D8">
            <v>9605</v>
          </cell>
          <cell r="E8">
            <v>1283900</v>
          </cell>
          <cell r="F8">
            <v>2802</v>
          </cell>
          <cell r="G8">
            <v>133.67</v>
          </cell>
          <cell r="H8">
            <v>107.42</v>
          </cell>
          <cell r="I8">
            <v>12105</v>
          </cell>
          <cell r="J8">
            <v>1618075</v>
          </cell>
          <cell r="K8">
            <v>2803</v>
          </cell>
          <cell r="L8">
            <v>136.64</v>
          </cell>
          <cell r="M8">
            <v>109.81</v>
          </cell>
          <cell r="N8">
            <v>13106</v>
          </cell>
          <cell r="O8">
            <v>1790804</v>
          </cell>
        </row>
        <row r="9">
          <cell r="A9">
            <v>2701</v>
          </cell>
          <cell r="B9">
            <v>133.67</v>
          </cell>
          <cell r="C9">
            <v>107.42</v>
          </cell>
          <cell r="D9">
            <v>9635</v>
          </cell>
          <cell r="E9">
            <v>1287910</v>
          </cell>
          <cell r="F9">
            <v>2702</v>
          </cell>
          <cell r="G9">
            <v>133.67</v>
          </cell>
          <cell r="H9">
            <v>107.42</v>
          </cell>
          <cell r="I9">
            <v>12135</v>
          </cell>
          <cell r="J9">
            <v>1622085</v>
          </cell>
          <cell r="K9">
            <v>2703</v>
          </cell>
          <cell r="L9">
            <v>136.64</v>
          </cell>
          <cell r="M9">
            <v>109.81</v>
          </cell>
          <cell r="N9">
            <v>13136</v>
          </cell>
          <cell r="O9">
            <v>1794903</v>
          </cell>
        </row>
        <row r="10">
          <cell r="A10">
            <v>2601</v>
          </cell>
          <cell r="B10">
            <v>133.67</v>
          </cell>
          <cell r="C10">
            <v>107.42</v>
          </cell>
          <cell r="D10">
            <v>9665</v>
          </cell>
          <cell r="E10">
            <v>1291921</v>
          </cell>
          <cell r="F10">
            <v>2602</v>
          </cell>
          <cell r="G10">
            <v>133.67</v>
          </cell>
          <cell r="H10">
            <v>107.42</v>
          </cell>
          <cell r="I10">
            <v>12165</v>
          </cell>
          <cell r="J10">
            <v>1626096</v>
          </cell>
          <cell r="K10">
            <v>2603</v>
          </cell>
          <cell r="L10">
            <v>136.64</v>
          </cell>
          <cell r="M10">
            <v>109.81</v>
          </cell>
          <cell r="N10">
            <v>13166</v>
          </cell>
          <cell r="O10">
            <v>1799002</v>
          </cell>
        </row>
        <row r="11">
          <cell r="A11">
            <v>2501</v>
          </cell>
          <cell r="B11">
            <v>133.67</v>
          </cell>
          <cell r="C11">
            <v>107.42</v>
          </cell>
          <cell r="D11">
            <v>9695</v>
          </cell>
          <cell r="E11">
            <v>1295931</v>
          </cell>
          <cell r="F11">
            <v>2502</v>
          </cell>
          <cell r="G11">
            <v>133.67</v>
          </cell>
          <cell r="H11">
            <v>107.42</v>
          </cell>
          <cell r="I11">
            <v>12195</v>
          </cell>
          <cell r="J11">
            <v>1630106</v>
          </cell>
          <cell r="K11">
            <v>2503</v>
          </cell>
          <cell r="L11">
            <v>136.64</v>
          </cell>
          <cell r="M11">
            <v>109.81</v>
          </cell>
          <cell r="N11">
            <v>13196</v>
          </cell>
          <cell r="O11">
            <v>1803101</v>
          </cell>
        </row>
        <row r="12">
          <cell r="A12">
            <v>2401</v>
          </cell>
          <cell r="B12">
            <v>133.67</v>
          </cell>
          <cell r="C12">
            <v>107.42</v>
          </cell>
          <cell r="D12">
            <v>9725</v>
          </cell>
          <cell r="E12">
            <v>1299941</v>
          </cell>
          <cell r="F12">
            <v>2402</v>
          </cell>
          <cell r="G12">
            <v>133.67</v>
          </cell>
          <cell r="H12">
            <v>107.42</v>
          </cell>
          <cell r="I12">
            <v>12225</v>
          </cell>
          <cell r="J12">
            <v>1634116</v>
          </cell>
          <cell r="K12">
            <v>2403</v>
          </cell>
          <cell r="L12">
            <v>136.64</v>
          </cell>
          <cell r="M12">
            <v>109.81</v>
          </cell>
          <cell r="N12">
            <v>13226</v>
          </cell>
          <cell r="O12">
            <v>1807201</v>
          </cell>
        </row>
        <row r="13">
          <cell r="A13">
            <v>2301</v>
          </cell>
          <cell r="B13">
            <v>133.67</v>
          </cell>
          <cell r="C13">
            <v>107.42</v>
          </cell>
          <cell r="D13">
            <v>9755</v>
          </cell>
          <cell r="E13">
            <v>1303951</v>
          </cell>
          <cell r="F13">
            <v>2302</v>
          </cell>
          <cell r="G13">
            <v>133.67</v>
          </cell>
          <cell r="H13">
            <v>107.42</v>
          </cell>
          <cell r="I13">
            <v>12255</v>
          </cell>
          <cell r="J13">
            <v>1638126</v>
          </cell>
          <cell r="K13">
            <v>2303</v>
          </cell>
          <cell r="L13">
            <v>136.64</v>
          </cell>
          <cell r="M13">
            <v>109.81</v>
          </cell>
          <cell r="N13">
            <v>13256</v>
          </cell>
          <cell r="O13">
            <v>1811300</v>
          </cell>
        </row>
        <row r="14">
          <cell r="A14">
            <v>2201</v>
          </cell>
          <cell r="B14">
            <v>133.67</v>
          </cell>
          <cell r="C14">
            <v>107.42</v>
          </cell>
          <cell r="D14">
            <v>9785</v>
          </cell>
          <cell r="E14">
            <v>1307961</v>
          </cell>
          <cell r="F14">
            <v>2202</v>
          </cell>
          <cell r="G14">
            <v>133.67</v>
          </cell>
          <cell r="H14">
            <v>107.42</v>
          </cell>
          <cell r="I14">
            <v>12285</v>
          </cell>
          <cell r="J14">
            <v>1642136</v>
          </cell>
          <cell r="K14">
            <v>2203</v>
          </cell>
          <cell r="L14">
            <v>136.64</v>
          </cell>
          <cell r="M14">
            <v>109.81</v>
          </cell>
          <cell r="N14">
            <v>13286</v>
          </cell>
          <cell r="O14">
            <v>1815399</v>
          </cell>
        </row>
        <row r="15">
          <cell r="A15">
            <v>2101</v>
          </cell>
          <cell r="B15">
            <v>133.67</v>
          </cell>
          <cell r="C15">
            <v>107.42</v>
          </cell>
          <cell r="D15">
            <v>9755</v>
          </cell>
          <cell r="E15">
            <v>1303951</v>
          </cell>
          <cell r="F15">
            <v>2102</v>
          </cell>
          <cell r="G15">
            <v>133.67</v>
          </cell>
          <cell r="H15">
            <v>107.42</v>
          </cell>
          <cell r="I15">
            <v>12255</v>
          </cell>
          <cell r="J15">
            <v>1638126</v>
          </cell>
          <cell r="K15">
            <v>2103</v>
          </cell>
          <cell r="L15">
            <v>136.64</v>
          </cell>
          <cell r="M15">
            <v>109.81</v>
          </cell>
          <cell r="N15">
            <v>13256</v>
          </cell>
          <cell r="O15">
            <v>1811300</v>
          </cell>
        </row>
        <row r="16">
          <cell r="A16">
            <v>2001</v>
          </cell>
          <cell r="B16">
            <v>133.67</v>
          </cell>
          <cell r="C16">
            <v>107.42</v>
          </cell>
          <cell r="D16">
            <v>9725</v>
          </cell>
          <cell r="E16">
            <v>1299941</v>
          </cell>
          <cell r="F16">
            <v>2002</v>
          </cell>
          <cell r="G16">
            <v>133.67</v>
          </cell>
          <cell r="H16">
            <v>107.42</v>
          </cell>
          <cell r="I16">
            <v>12225</v>
          </cell>
          <cell r="J16">
            <v>1634116</v>
          </cell>
          <cell r="K16">
            <v>2003</v>
          </cell>
          <cell r="L16">
            <v>136.64</v>
          </cell>
          <cell r="M16">
            <v>109.81</v>
          </cell>
          <cell r="N16">
            <v>13226</v>
          </cell>
          <cell r="O16">
            <v>1807201</v>
          </cell>
        </row>
        <row r="17">
          <cell r="A17">
            <v>1901</v>
          </cell>
          <cell r="B17">
            <v>133.67</v>
          </cell>
          <cell r="C17">
            <v>107.42</v>
          </cell>
          <cell r="D17">
            <v>9695</v>
          </cell>
          <cell r="E17">
            <v>1295931</v>
          </cell>
          <cell r="F17">
            <v>1902</v>
          </cell>
          <cell r="G17">
            <v>133.67</v>
          </cell>
          <cell r="H17">
            <v>107.42</v>
          </cell>
          <cell r="I17">
            <v>12195</v>
          </cell>
          <cell r="J17">
            <v>1630106</v>
          </cell>
          <cell r="K17">
            <v>1903</v>
          </cell>
          <cell r="L17">
            <v>136.64</v>
          </cell>
          <cell r="M17">
            <v>109.81</v>
          </cell>
          <cell r="N17">
            <v>13196</v>
          </cell>
          <cell r="O17">
            <v>1803101</v>
          </cell>
        </row>
        <row r="18">
          <cell r="A18">
            <v>1801</v>
          </cell>
          <cell r="B18">
            <v>133.67</v>
          </cell>
          <cell r="C18">
            <v>107.42</v>
          </cell>
          <cell r="D18">
            <v>9665</v>
          </cell>
          <cell r="E18">
            <v>1291921</v>
          </cell>
          <cell r="F18">
            <v>1802</v>
          </cell>
          <cell r="G18">
            <v>133.67</v>
          </cell>
          <cell r="H18">
            <v>107.42</v>
          </cell>
          <cell r="I18">
            <v>12165</v>
          </cell>
          <cell r="J18">
            <v>1626096</v>
          </cell>
          <cell r="K18">
            <v>1803</v>
          </cell>
          <cell r="L18">
            <v>136.64</v>
          </cell>
          <cell r="M18">
            <v>109.81</v>
          </cell>
          <cell r="N18">
            <v>13166</v>
          </cell>
          <cell r="O18">
            <v>1799002</v>
          </cell>
        </row>
        <row r="19">
          <cell r="A19">
            <v>1701</v>
          </cell>
          <cell r="B19">
            <v>133.67</v>
          </cell>
          <cell r="C19">
            <v>107.42</v>
          </cell>
          <cell r="D19">
            <v>9635</v>
          </cell>
          <cell r="E19">
            <v>1287910</v>
          </cell>
          <cell r="F19">
            <v>1702</v>
          </cell>
          <cell r="G19">
            <v>133.67</v>
          </cell>
          <cell r="H19">
            <v>107.42</v>
          </cell>
          <cell r="I19">
            <v>12135</v>
          </cell>
          <cell r="J19">
            <v>1622085</v>
          </cell>
          <cell r="K19">
            <v>1703</v>
          </cell>
          <cell r="L19">
            <v>136.64</v>
          </cell>
          <cell r="M19">
            <v>109.81</v>
          </cell>
          <cell r="N19">
            <v>13136</v>
          </cell>
          <cell r="O19">
            <v>1794903</v>
          </cell>
        </row>
        <row r="20">
          <cell r="A20">
            <v>1601</v>
          </cell>
          <cell r="B20">
            <v>133.67</v>
          </cell>
          <cell r="C20">
            <v>107.42</v>
          </cell>
          <cell r="D20">
            <v>9605</v>
          </cell>
          <cell r="E20">
            <v>1283900</v>
          </cell>
          <cell r="F20">
            <v>1602</v>
          </cell>
          <cell r="G20">
            <v>133.67</v>
          </cell>
          <cell r="H20">
            <v>107.42</v>
          </cell>
          <cell r="I20">
            <v>12105</v>
          </cell>
          <cell r="J20">
            <v>1618075</v>
          </cell>
          <cell r="K20">
            <v>1603</v>
          </cell>
          <cell r="L20">
            <v>136.64</v>
          </cell>
          <cell r="M20">
            <v>109.81</v>
          </cell>
          <cell r="N20">
            <v>13106</v>
          </cell>
          <cell r="O20">
            <v>1790804</v>
          </cell>
        </row>
        <row r="21">
          <cell r="A21">
            <v>1501</v>
          </cell>
          <cell r="B21">
            <v>133.67</v>
          </cell>
          <cell r="C21">
            <v>107.42</v>
          </cell>
          <cell r="D21">
            <v>9575</v>
          </cell>
          <cell r="E21">
            <v>1279890</v>
          </cell>
          <cell r="F21">
            <v>1502</v>
          </cell>
          <cell r="G21">
            <v>133.67</v>
          </cell>
          <cell r="H21">
            <v>107.42</v>
          </cell>
          <cell r="I21">
            <v>12075</v>
          </cell>
          <cell r="J21">
            <v>1614065</v>
          </cell>
          <cell r="K21">
            <v>1503</v>
          </cell>
          <cell r="L21">
            <v>136.64</v>
          </cell>
          <cell r="M21">
            <v>109.81</v>
          </cell>
          <cell r="N21">
            <v>13076</v>
          </cell>
          <cell r="O21">
            <v>1786705</v>
          </cell>
        </row>
        <row r="22">
          <cell r="A22">
            <v>1401</v>
          </cell>
          <cell r="B22">
            <v>133.67</v>
          </cell>
          <cell r="C22">
            <v>107.42</v>
          </cell>
          <cell r="D22">
            <v>9545</v>
          </cell>
          <cell r="E22">
            <v>1275880</v>
          </cell>
          <cell r="F22">
            <v>1402</v>
          </cell>
          <cell r="G22">
            <v>133.67</v>
          </cell>
          <cell r="H22">
            <v>107.42</v>
          </cell>
          <cell r="I22">
            <v>12045</v>
          </cell>
          <cell r="J22">
            <v>1610055</v>
          </cell>
          <cell r="K22">
            <v>1403</v>
          </cell>
          <cell r="L22">
            <v>136.64</v>
          </cell>
          <cell r="M22">
            <v>109.81</v>
          </cell>
          <cell r="N22">
            <v>13046</v>
          </cell>
          <cell r="O22">
            <v>1782605</v>
          </cell>
        </row>
        <row r="23">
          <cell r="A23">
            <v>1301</v>
          </cell>
          <cell r="B23">
            <v>133.67</v>
          </cell>
          <cell r="C23">
            <v>107.42</v>
          </cell>
          <cell r="D23">
            <v>9515</v>
          </cell>
          <cell r="E23">
            <v>1271870</v>
          </cell>
          <cell r="F23">
            <v>1302</v>
          </cell>
          <cell r="G23">
            <v>133.67</v>
          </cell>
          <cell r="H23">
            <v>107.42</v>
          </cell>
          <cell r="I23">
            <v>12015</v>
          </cell>
          <cell r="J23">
            <v>1606045</v>
          </cell>
          <cell r="K23">
            <v>1303</v>
          </cell>
          <cell r="L23">
            <v>136.64</v>
          </cell>
          <cell r="M23">
            <v>109.81</v>
          </cell>
          <cell r="N23">
            <v>13016</v>
          </cell>
          <cell r="O23">
            <v>1778506</v>
          </cell>
        </row>
        <row r="24">
          <cell r="A24">
            <v>1201</v>
          </cell>
          <cell r="B24">
            <v>133.67</v>
          </cell>
          <cell r="C24">
            <v>107.42</v>
          </cell>
          <cell r="D24">
            <v>9485</v>
          </cell>
          <cell r="E24">
            <v>1267860</v>
          </cell>
          <cell r="F24">
            <v>1202</v>
          </cell>
          <cell r="G24">
            <v>133.67</v>
          </cell>
          <cell r="H24">
            <v>107.42</v>
          </cell>
          <cell r="I24">
            <v>11985</v>
          </cell>
          <cell r="J24">
            <v>1602035</v>
          </cell>
          <cell r="K24">
            <v>1203</v>
          </cell>
          <cell r="L24">
            <v>136.64</v>
          </cell>
          <cell r="M24">
            <v>109.81</v>
          </cell>
          <cell r="N24">
            <v>12986</v>
          </cell>
          <cell r="O24">
            <v>1774407</v>
          </cell>
        </row>
        <row r="25">
          <cell r="A25">
            <v>1101</v>
          </cell>
          <cell r="B25">
            <v>133.67</v>
          </cell>
          <cell r="C25">
            <v>107.42</v>
          </cell>
          <cell r="D25">
            <v>9455</v>
          </cell>
          <cell r="E25">
            <v>1263850</v>
          </cell>
          <cell r="F25">
            <v>1102</v>
          </cell>
          <cell r="G25">
            <v>133.67</v>
          </cell>
          <cell r="H25">
            <v>107.42</v>
          </cell>
          <cell r="I25">
            <v>11955</v>
          </cell>
          <cell r="J25">
            <v>1598025</v>
          </cell>
          <cell r="K25">
            <v>1103</v>
          </cell>
          <cell r="L25">
            <v>136.64</v>
          </cell>
          <cell r="M25">
            <v>109.81</v>
          </cell>
          <cell r="N25">
            <v>12956</v>
          </cell>
          <cell r="O25">
            <v>1770308</v>
          </cell>
        </row>
        <row r="26">
          <cell r="A26">
            <v>1001</v>
          </cell>
          <cell r="B26">
            <v>133.67</v>
          </cell>
          <cell r="C26">
            <v>107.42</v>
          </cell>
          <cell r="D26">
            <v>9425</v>
          </cell>
          <cell r="E26">
            <v>1259840</v>
          </cell>
          <cell r="F26">
            <v>1002</v>
          </cell>
          <cell r="G26">
            <v>133.67</v>
          </cell>
          <cell r="H26">
            <v>107.42</v>
          </cell>
          <cell r="I26">
            <v>11925</v>
          </cell>
          <cell r="J26">
            <v>1594015</v>
          </cell>
          <cell r="K26">
            <v>1003</v>
          </cell>
          <cell r="L26">
            <v>136.64</v>
          </cell>
          <cell r="M26">
            <v>109.81</v>
          </cell>
          <cell r="N26">
            <v>12926</v>
          </cell>
          <cell r="O26">
            <v>1766209</v>
          </cell>
        </row>
        <row r="27">
          <cell r="A27">
            <v>901</v>
          </cell>
          <cell r="B27">
            <v>133.67</v>
          </cell>
          <cell r="C27">
            <v>107.42</v>
          </cell>
          <cell r="D27">
            <v>9395</v>
          </cell>
          <cell r="E27">
            <v>1255830</v>
          </cell>
          <cell r="F27">
            <v>902</v>
          </cell>
          <cell r="G27">
            <v>133.67</v>
          </cell>
          <cell r="H27">
            <v>107.42</v>
          </cell>
          <cell r="I27">
            <v>11895</v>
          </cell>
          <cell r="J27">
            <v>1590005</v>
          </cell>
          <cell r="K27">
            <v>903</v>
          </cell>
          <cell r="L27">
            <v>136.64</v>
          </cell>
          <cell r="M27">
            <v>109.81</v>
          </cell>
          <cell r="N27">
            <v>12896</v>
          </cell>
          <cell r="O27">
            <v>1762109</v>
          </cell>
        </row>
        <row r="28">
          <cell r="A28">
            <v>801</v>
          </cell>
          <cell r="B28">
            <v>133.67</v>
          </cell>
          <cell r="C28">
            <v>107.42</v>
          </cell>
          <cell r="D28">
            <v>9365</v>
          </cell>
          <cell r="E28">
            <v>1251820</v>
          </cell>
          <cell r="F28">
            <v>802</v>
          </cell>
          <cell r="G28">
            <v>133.67</v>
          </cell>
          <cell r="H28">
            <v>107.42</v>
          </cell>
          <cell r="I28">
            <v>11865</v>
          </cell>
          <cell r="J28">
            <v>1585995</v>
          </cell>
          <cell r="K28">
            <v>803</v>
          </cell>
          <cell r="L28">
            <v>136.64</v>
          </cell>
          <cell r="M28">
            <v>109.81</v>
          </cell>
          <cell r="N28">
            <v>12866</v>
          </cell>
          <cell r="O28">
            <v>1758010</v>
          </cell>
        </row>
        <row r="29">
          <cell r="A29">
            <v>701</v>
          </cell>
          <cell r="B29">
            <v>133.67</v>
          </cell>
          <cell r="C29">
            <v>107.42</v>
          </cell>
          <cell r="D29">
            <v>9335</v>
          </cell>
          <cell r="E29">
            <v>1247809</v>
          </cell>
          <cell r="F29">
            <v>702</v>
          </cell>
          <cell r="G29">
            <v>133.67</v>
          </cell>
          <cell r="H29">
            <v>107.42</v>
          </cell>
          <cell r="I29">
            <v>11835</v>
          </cell>
          <cell r="J29">
            <v>1581984</v>
          </cell>
          <cell r="K29">
            <v>703</v>
          </cell>
          <cell r="L29">
            <v>136.64</v>
          </cell>
          <cell r="M29">
            <v>109.81</v>
          </cell>
          <cell r="N29">
            <v>12836</v>
          </cell>
          <cell r="O29">
            <v>1753911</v>
          </cell>
        </row>
        <row r="30">
          <cell r="A30">
            <v>601</v>
          </cell>
          <cell r="B30">
            <v>133.67</v>
          </cell>
          <cell r="C30">
            <v>107.42</v>
          </cell>
          <cell r="D30">
            <v>9305</v>
          </cell>
          <cell r="E30">
            <v>1243799</v>
          </cell>
          <cell r="F30">
            <v>602</v>
          </cell>
          <cell r="G30">
            <v>133.67</v>
          </cell>
          <cell r="H30">
            <v>107.42</v>
          </cell>
          <cell r="I30">
            <v>11805</v>
          </cell>
          <cell r="J30">
            <v>1577974</v>
          </cell>
          <cell r="K30">
            <v>603</v>
          </cell>
          <cell r="L30">
            <v>136.64</v>
          </cell>
          <cell r="M30">
            <v>109.81</v>
          </cell>
          <cell r="N30">
            <v>12806</v>
          </cell>
          <cell r="O30">
            <v>1749812</v>
          </cell>
        </row>
        <row r="31">
          <cell r="A31">
            <v>501</v>
          </cell>
          <cell r="B31">
            <v>133.67</v>
          </cell>
          <cell r="C31">
            <v>107.42</v>
          </cell>
          <cell r="D31">
            <v>9255</v>
          </cell>
          <cell r="E31">
            <v>1237116</v>
          </cell>
          <cell r="F31">
            <v>502</v>
          </cell>
          <cell r="G31">
            <v>133.67</v>
          </cell>
          <cell r="H31">
            <v>107.42</v>
          </cell>
          <cell r="I31">
            <v>11755</v>
          </cell>
          <cell r="J31">
            <v>1571291</v>
          </cell>
          <cell r="K31">
            <v>503</v>
          </cell>
          <cell r="L31">
            <v>136.64</v>
          </cell>
          <cell r="M31">
            <v>109.81</v>
          </cell>
          <cell r="N31">
            <v>12756</v>
          </cell>
          <cell r="O31">
            <v>1742980</v>
          </cell>
        </row>
        <row r="32">
          <cell r="A32">
            <v>401</v>
          </cell>
          <cell r="B32">
            <v>133.67</v>
          </cell>
          <cell r="C32">
            <v>107.42</v>
          </cell>
          <cell r="D32">
            <v>9205</v>
          </cell>
          <cell r="E32">
            <v>1230432</v>
          </cell>
          <cell r="F32">
            <v>402</v>
          </cell>
          <cell r="G32">
            <v>133.67</v>
          </cell>
          <cell r="H32">
            <v>107.42</v>
          </cell>
          <cell r="I32">
            <v>11705</v>
          </cell>
          <cell r="J32">
            <v>1564607</v>
          </cell>
          <cell r="K32">
            <v>403</v>
          </cell>
          <cell r="L32">
            <v>136.64</v>
          </cell>
          <cell r="M32">
            <v>109.81</v>
          </cell>
          <cell r="N32">
            <v>12706</v>
          </cell>
          <cell r="O32">
            <v>1736148</v>
          </cell>
        </row>
        <row r="33">
          <cell r="A33">
            <v>301</v>
          </cell>
          <cell r="B33">
            <v>133.67</v>
          </cell>
          <cell r="C33">
            <v>107.42</v>
          </cell>
          <cell r="D33">
            <v>9155</v>
          </cell>
          <cell r="E33">
            <v>1223749</v>
          </cell>
          <cell r="F33">
            <v>302</v>
          </cell>
          <cell r="G33">
            <v>133.67</v>
          </cell>
          <cell r="H33">
            <v>107.42</v>
          </cell>
          <cell r="I33">
            <v>11655</v>
          </cell>
          <cell r="J33">
            <v>1557924</v>
          </cell>
          <cell r="K33">
            <v>303</v>
          </cell>
          <cell r="L33">
            <v>136.64</v>
          </cell>
          <cell r="M33">
            <v>109.81</v>
          </cell>
          <cell r="N33">
            <v>12656</v>
          </cell>
          <cell r="O33">
            <v>1729316</v>
          </cell>
        </row>
        <row r="34">
          <cell r="A34">
            <v>201</v>
          </cell>
          <cell r="B34">
            <v>133.67</v>
          </cell>
          <cell r="C34">
            <v>107.42</v>
          </cell>
          <cell r="D34">
            <v>9105</v>
          </cell>
          <cell r="E34">
            <v>1217065</v>
          </cell>
          <cell r="F34">
            <v>202</v>
          </cell>
          <cell r="G34">
            <v>133.67</v>
          </cell>
          <cell r="H34">
            <v>107.42</v>
          </cell>
          <cell r="I34">
            <v>11605</v>
          </cell>
          <cell r="J34">
            <v>1551240</v>
          </cell>
          <cell r="K34">
            <v>203</v>
          </cell>
          <cell r="L34">
            <v>136.64</v>
          </cell>
          <cell r="M34">
            <v>109.81</v>
          </cell>
          <cell r="N34">
            <v>12606</v>
          </cell>
          <cell r="O34">
            <v>1722484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workbookViewId="0">
      <selection activeCell="I5" sqref="I5"/>
    </sheetView>
  </sheetViews>
  <sheetFormatPr defaultColWidth="9" defaultRowHeight="14.25"/>
  <cols>
    <col min="1" max="1" width="7.625" style="45" customWidth="1"/>
    <col min="2" max="2" width="10.75" style="45" customWidth="1"/>
    <col min="3" max="3" width="10.5" style="45" customWidth="1"/>
    <col min="4" max="4" width="15.875" style="45" customWidth="1"/>
    <col min="5" max="5" width="16.25" style="45" customWidth="1"/>
    <col min="6" max="6" width="11.375" style="44" hidden="1" customWidth="1"/>
    <col min="7" max="7" width="13.75" style="44" hidden="1" customWidth="1"/>
    <col min="8" max="9" width="16.25" style="44" customWidth="1"/>
    <col min="10" max="10" width="16.875" style="44" customWidth="1"/>
    <col min="11" max="11" width="16.75" style="44" customWidth="1"/>
    <col min="12" max="12" width="9" style="45" customWidth="1"/>
    <col min="13" max="13" width="11.125" style="45" customWidth="1"/>
    <col min="14" max="16378" width="9" style="45"/>
    <col min="16379" max="16384" width="9" style="46"/>
  </cols>
  <sheetData>
    <row r="1" ht="21" customHeight="1" spans="1:11">
      <c r="A1" s="47" t="s">
        <v>0</v>
      </c>
      <c r="B1" s="47"/>
      <c r="C1" s="47"/>
      <c r="D1" s="47"/>
      <c r="E1" s="47"/>
      <c r="F1" s="47"/>
      <c r="G1" s="47"/>
      <c r="H1" s="48"/>
      <c r="I1" s="48"/>
      <c r="J1" s="48"/>
      <c r="K1" s="48"/>
    </row>
    <row r="2" ht="27.95" customHeight="1" spans="1:11">
      <c r="A2" s="49" t="s">
        <v>1</v>
      </c>
      <c r="B2" s="50" t="s">
        <v>2</v>
      </c>
      <c r="C2" s="50" t="s">
        <v>3</v>
      </c>
      <c r="D2" s="51" t="s">
        <v>4</v>
      </c>
      <c r="E2" s="51" t="s">
        <v>5</v>
      </c>
      <c r="F2" s="52" t="s">
        <v>6</v>
      </c>
      <c r="G2" s="52" t="s">
        <v>7</v>
      </c>
      <c r="H2" s="52" t="s">
        <v>8</v>
      </c>
      <c r="I2" s="52" t="s">
        <v>9</v>
      </c>
      <c r="J2" s="57" t="s">
        <v>10</v>
      </c>
      <c r="K2" s="52" t="s">
        <v>11</v>
      </c>
    </row>
    <row r="3" ht="21" customHeight="1" spans="1:12">
      <c r="A3" s="53">
        <v>1</v>
      </c>
      <c r="B3" s="54">
        <v>16</v>
      </c>
      <c r="C3" s="53">
        <f>'[1]16栋'!A7</f>
        <v>2901</v>
      </c>
      <c r="D3" s="55">
        <f>'[1]16栋'!B7</f>
        <v>221.53</v>
      </c>
      <c r="E3" s="55">
        <f>'[1]16栋'!C7</f>
        <v>178.03</v>
      </c>
      <c r="F3" s="56">
        <f>'[1]16栋'!D7</f>
        <v>9155</v>
      </c>
      <c r="G3" s="56">
        <f>'[1]16栋'!E7</f>
        <v>2028107</v>
      </c>
      <c r="H3" s="56">
        <f>ROUND(G3/0.98/0.98/0.99/0.99,0)</f>
        <v>2154608</v>
      </c>
      <c r="I3" s="56">
        <f>H3+100000</f>
        <v>2254608</v>
      </c>
      <c r="J3" s="56">
        <f>ROUND((I3-100000)*0.98*0.98*0.99*0.99,0)</f>
        <v>2028107</v>
      </c>
      <c r="K3" s="56">
        <f t="shared" ref="K3:K66" si="0">J3/D3</f>
        <v>9154.9993228908</v>
      </c>
      <c r="L3" s="45" t="str">
        <f>B3&amp;C3</f>
        <v>162901</v>
      </c>
    </row>
    <row r="4" ht="21" customHeight="1" spans="1:12">
      <c r="A4" s="53">
        <v>2</v>
      </c>
      <c r="B4" s="54">
        <v>16</v>
      </c>
      <c r="C4" s="53">
        <f>'[1]16栋'!A8</f>
        <v>2801</v>
      </c>
      <c r="D4" s="55">
        <f>'[1]16栋'!B8</f>
        <v>133.67</v>
      </c>
      <c r="E4" s="55">
        <f>'[1]16栋'!C8</f>
        <v>107.42</v>
      </c>
      <c r="F4" s="56">
        <f>'[1]16栋'!D8</f>
        <v>9605</v>
      </c>
      <c r="G4" s="56">
        <f>'[1]16栋'!E8</f>
        <v>1283900</v>
      </c>
      <c r="H4" s="56">
        <f t="shared" ref="H4:H67" si="1">ROUND(G4/0.98/0.98/0.99/0.99,0)</f>
        <v>1363982</v>
      </c>
      <c r="I4" s="56">
        <f t="shared" ref="I4:I67" si="2">H4+100000</f>
        <v>1463982</v>
      </c>
      <c r="J4" s="56">
        <f t="shared" ref="J4:J67" si="3">ROUND((I4-100000)*0.98*0.98*0.99*0.99,0)</f>
        <v>1283900</v>
      </c>
      <c r="K4" s="56">
        <f t="shared" si="0"/>
        <v>9604.99738161143</v>
      </c>
      <c r="L4" s="45" t="str">
        <f t="shared" ref="L4:L67" si="4">B4&amp;C4</f>
        <v>162801</v>
      </c>
    </row>
    <row r="5" ht="21" customHeight="1" spans="1:12">
      <c r="A5" s="53">
        <v>3</v>
      </c>
      <c r="B5" s="54">
        <v>16</v>
      </c>
      <c r="C5" s="53">
        <f>'[1]16栋'!A9</f>
        <v>2701</v>
      </c>
      <c r="D5" s="55">
        <f>'[1]16栋'!B9</f>
        <v>133.67</v>
      </c>
      <c r="E5" s="55">
        <f>'[1]16栋'!C9</f>
        <v>107.42</v>
      </c>
      <c r="F5" s="56">
        <f>'[1]16栋'!D9</f>
        <v>9635</v>
      </c>
      <c r="G5" s="56">
        <f>'[1]16栋'!E9</f>
        <v>1287910</v>
      </c>
      <c r="H5" s="56">
        <f t="shared" si="1"/>
        <v>1368242</v>
      </c>
      <c r="I5" s="56">
        <f t="shared" si="2"/>
        <v>1468242</v>
      </c>
      <c r="J5" s="56">
        <f t="shared" si="3"/>
        <v>1287910</v>
      </c>
      <c r="K5" s="56">
        <f t="shared" si="0"/>
        <v>9634.99663350041</v>
      </c>
      <c r="L5" s="45" t="str">
        <f t="shared" si="4"/>
        <v>162701</v>
      </c>
    </row>
    <row r="6" ht="21" customHeight="1" spans="1:12">
      <c r="A6" s="53">
        <v>4</v>
      </c>
      <c r="B6" s="54">
        <v>16</v>
      </c>
      <c r="C6" s="53">
        <f>'[1]16栋'!A10</f>
        <v>2601</v>
      </c>
      <c r="D6" s="55">
        <f>'[1]16栋'!B10</f>
        <v>133.67</v>
      </c>
      <c r="E6" s="55">
        <f>'[1]16栋'!C10</f>
        <v>107.42</v>
      </c>
      <c r="F6" s="56">
        <f>'[1]16栋'!D10</f>
        <v>9665</v>
      </c>
      <c r="G6" s="56">
        <f>'[1]16栋'!E10</f>
        <v>1291921</v>
      </c>
      <c r="H6" s="56">
        <f t="shared" si="1"/>
        <v>1372503</v>
      </c>
      <c r="I6" s="56">
        <f t="shared" si="2"/>
        <v>1472503</v>
      </c>
      <c r="J6" s="56">
        <f t="shared" si="3"/>
        <v>1291921</v>
      </c>
      <c r="K6" s="56">
        <f t="shared" si="0"/>
        <v>9665.00336649959</v>
      </c>
      <c r="L6" s="45" t="str">
        <f t="shared" si="4"/>
        <v>162601</v>
      </c>
    </row>
    <row r="7" ht="21" customHeight="1" spans="1:12">
      <c r="A7" s="53">
        <v>5</v>
      </c>
      <c r="B7" s="54">
        <v>16</v>
      </c>
      <c r="C7" s="53">
        <f>'[1]16栋'!A11</f>
        <v>2501</v>
      </c>
      <c r="D7" s="55">
        <f>'[1]16栋'!B11</f>
        <v>133.67</v>
      </c>
      <c r="E7" s="55">
        <f>'[1]16栋'!C11</f>
        <v>107.42</v>
      </c>
      <c r="F7" s="56">
        <f>'[1]16栋'!D11</f>
        <v>9695</v>
      </c>
      <c r="G7" s="56">
        <f>'[1]16栋'!E11</f>
        <v>1295931</v>
      </c>
      <c r="H7" s="56">
        <f t="shared" si="1"/>
        <v>1376763</v>
      </c>
      <c r="I7" s="56">
        <f t="shared" si="2"/>
        <v>1476763</v>
      </c>
      <c r="J7" s="56">
        <f t="shared" si="3"/>
        <v>1295931</v>
      </c>
      <c r="K7" s="56">
        <f t="shared" si="0"/>
        <v>9695.00261838857</v>
      </c>
      <c r="L7" s="45" t="str">
        <f t="shared" si="4"/>
        <v>162501</v>
      </c>
    </row>
    <row r="8" ht="21" customHeight="1" spans="1:12">
      <c r="A8" s="53">
        <v>6</v>
      </c>
      <c r="B8" s="54">
        <v>16</v>
      </c>
      <c r="C8" s="53">
        <f>'[1]16栋'!A12</f>
        <v>2401</v>
      </c>
      <c r="D8" s="55">
        <f>'[1]16栋'!B12</f>
        <v>133.67</v>
      </c>
      <c r="E8" s="55">
        <f>'[1]16栋'!C12</f>
        <v>107.42</v>
      </c>
      <c r="F8" s="56">
        <f>'[1]16栋'!D12</f>
        <v>9725</v>
      </c>
      <c r="G8" s="56">
        <f>'[1]16栋'!E12</f>
        <v>1299941</v>
      </c>
      <c r="H8" s="56">
        <f t="shared" si="1"/>
        <v>1381024</v>
      </c>
      <c r="I8" s="56">
        <f t="shared" si="2"/>
        <v>1481024</v>
      </c>
      <c r="J8" s="56">
        <f t="shared" si="3"/>
        <v>1299941</v>
      </c>
      <c r="K8" s="56">
        <f t="shared" si="0"/>
        <v>9725.00187027755</v>
      </c>
      <c r="L8" s="45" t="str">
        <f t="shared" si="4"/>
        <v>162401</v>
      </c>
    </row>
    <row r="9" ht="21" customHeight="1" spans="1:12">
      <c r="A9" s="53">
        <v>7</v>
      </c>
      <c r="B9" s="54">
        <v>16</v>
      </c>
      <c r="C9" s="53">
        <f>'[1]16栋'!A13</f>
        <v>2301</v>
      </c>
      <c r="D9" s="55">
        <f>'[1]16栋'!B13</f>
        <v>133.67</v>
      </c>
      <c r="E9" s="55">
        <f>'[1]16栋'!C13</f>
        <v>107.42</v>
      </c>
      <c r="F9" s="56">
        <f>'[1]16栋'!D13</f>
        <v>9755</v>
      </c>
      <c r="G9" s="56">
        <f>'[1]16栋'!E13</f>
        <v>1303951</v>
      </c>
      <c r="H9" s="56">
        <f t="shared" si="1"/>
        <v>1385284</v>
      </c>
      <c r="I9" s="56">
        <f t="shared" si="2"/>
        <v>1485284</v>
      </c>
      <c r="J9" s="56">
        <f t="shared" si="3"/>
        <v>1303951</v>
      </c>
      <c r="K9" s="56">
        <f t="shared" si="0"/>
        <v>9755.00112216653</v>
      </c>
      <c r="L9" s="45" t="str">
        <f t="shared" si="4"/>
        <v>162301</v>
      </c>
    </row>
    <row r="10" ht="21" customHeight="1" spans="1:12">
      <c r="A10" s="53">
        <v>8</v>
      </c>
      <c r="B10" s="54">
        <v>16</v>
      </c>
      <c r="C10" s="53">
        <f>'[1]16栋'!A14</f>
        <v>2201</v>
      </c>
      <c r="D10" s="55">
        <f>'[1]16栋'!B14</f>
        <v>133.67</v>
      </c>
      <c r="E10" s="55">
        <f>'[1]16栋'!C14</f>
        <v>107.42</v>
      </c>
      <c r="F10" s="56">
        <f>'[1]16栋'!D14</f>
        <v>9785</v>
      </c>
      <c r="G10" s="56">
        <f>'[1]16栋'!E14</f>
        <v>1307961</v>
      </c>
      <c r="H10" s="56">
        <f t="shared" si="1"/>
        <v>1389544</v>
      </c>
      <c r="I10" s="56">
        <f t="shared" si="2"/>
        <v>1489544</v>
      </c>
      <c r="J10" s="56">
        <f t="shared" si="3"/>
        <v>1307961</v>
      </c>
      <c r="K10" s="56">
        <f t="shared" si="0"/>
        <v>9785.00037405551</v>
      </c>
      <c r="L10" s="45" t="str">
        <f t="shared" si="4"/>
        <v>162201</v>
      </c>
    </row>
    <row r="11" ht="21" customHeight="1" spans="1:12">
      <c r="A11" s="53">
        <v>9</v>
      </c>
      <c r="B11" s="54">
        <v>16</v>
      </c>
      <c r="C11" s="53">
        <f>'[1]16栋'!A15</f>
        <v>2101</v>
      </c>
      <c r="D11" s="55">
        <f>'[1]16栋'!B15</f>
        <v>133.67</v>
      </c>
      <c r="E11" s="55">
        <f>'[1]16栋'!C15</f>
        <v>107.42</v>
      </c>
      <c r="F11" s="56">
        <f>'[1]16栋'!D15</f>
        <v>9755</v>
      </c>
      <c r="G11" s="56">
        <f>'[1]16栋'!E15</f>
        <v>1303951</v>
      </c>
      <c r="H11" s="56">
        <f t="shared" si="1"/>
        <v>1385284</v>
      </c>
      <c r="I11" s="56">
        <f t="shared" si="2"/>
        <v>1485284</v>
      </c>
      <c r="J11" s="56">
        <f t="shared" si="3"/>
        <v>1303951</v>
      </c>
      <c r="K11" s="56">
        <f t="shared" si="0"/>
        <v>9755.00112216653</v>
      </c>
      <c r="L11" s="45" t="str">
        <f t="shared" si="4"/>
        <v>162101</v>
      </c>
    </row>
    <row r="12" ht="21" customHeight="1" spans="1:12">
      <c r="A12" s="53">
        <v>10</v>
      </c>
      <c r="B12" s="54">
        <v>16</v>
      </c>
      <c r="C12" s="53">
        <f>'[1]16栋'!A16</f>
        <v>2001</v>
      </c>
      <c r="D12" s="55">
        <f>'[1]16栋'!B16</f>
        <v>133.67</v>
      </c>
      <c r="E12" s="55">
        <f>'[1]16栋'!C16</f>
        <v>107.42</v>
      </c>
      <c r="F12" s="56">
        <f>'[1]16栋'!D16</f>
        <v>9725</v>
      </c>
      <c r="G12" s="56">
        <f>'[1]16栋'!E16</f>
        <v>1299941</v>
      </c>
      <c r="H12" s="56">
        <f t="shared" si="1"/>
        <v>1381024</v>
      </c>
      <c r="I12" s="56">
        <f t="shared" si="2"/>
        <v>1481024</v>
      </c>
      <c r="J12" s="56">
        <f t="shared" si="3"/>
        <v>1299941</v>
      </c>
      <c r="K12" s="56">
        <f t="shared" si="0"/>
        <v>9725.00187027755</v>
      </c>
      <c r="L12" s="45" t="str">
        <f t="shared" si="4"/>
        <v>162001</v>
      </c>
    </row>
    <row r="13" ht="21" customHeight="1" spans="1:12">
      <c r="A13" s="53">
        <v>11</v>
      </c>
      <c r="B13" s="54">
        <v>16</v>
      </c>
      <c r="C13" s="53">
        <f>'[1]16栋'!A17</f>
        <v>1901</v>
      </c>
      <c r="D13" s="55">
        <f>'[1]16栋'!B17</f>
        <v>133.67</v>
      </c>
      <c r="E13" s="55">
        <f>'[1]16栋'!C17</f>
        <v>107.42</v>
      </c>
      <c r="F13" s="56">
        <f>'[1]16栋'!D17</f>
        <v>9695</v>
      </c>
      <c r="G13" s="56">
        <f>'[1]16栋'!E17</f>
        <v>1295931</v>
      </c>
      <c r="H13" s="56">
        <f t="shared" si="1"/>
        <v>1376763</v>
      </c>
      <c r="I13" s="56">
        <f t="shared" si="2"/>
        <v>1476763</v>
      </c>
      <c r="J13" s="56">
        <f t="shared" si="3"/>
        <v>1295931</v>
      </c>
      <c r="K13" s="56">
        <f t="shared" si="0"/>
        <v>9695.00261838857</v>
      </c>
      <c r="L13" s="45" t="str">
        <f t="shared" si="4"/>
        <v>161901</v>
      </c>
    </row>
    <row r="14" ht="21" customHeight="1" spans="1:12">
      <c r="A14" s="53">
        <v>12</v>
      </c>
      <c r="B14" s="54">
        <v>16</v>
      </c>
      <c r="C14" s="53">
        <f>'[1]16栋'!A18</f>
        <v>1801</v>
      </c>
      <c r="D14" s="55">
        <f>'[1]16栋'!B18</f>
        <v>133.67</v>
      </c>
      <c r="E14" s="55">
        <f>'[1]16栋'!C18</f>
        <v>107.42</v>
      </c>
      <c r="F14" s="56">
        <f>'[1]16栋'!D18</f>
        <v>9665</v>
      </c>
      <c r="G14" s="56">
        <f>'[1]16栋'!E18</f>
        <v>1291921</v>
      </c>
      <c r="H14" s="56">
        <f t="shared" si="1"/>
        <v>1372503</v>
      </c>
      <c r="I14" s="56">
        <f t="shared" si="2"/>
        <v>1472503</v>
      </c>
      <c r="J14" s="56">
        <f t="shared" si="3"/>
        <v>1291921</v>
      </c>
      <c r="K14" s="56">
        <f t="shared" si="0"/>
        <v>9665.00336649959</v>
      </c>
      <c r="L14" s="45" t="str">
        <f t="shared" si="4"/>
        <v>161801</v>
      </c>
    </row>
    <row r="15" ht="21" customHeight="1" spans="1:12">
      <c r="A15" s="53">
        <v>13</v>
      </c>
      <c r="B15" s="54">
        <v>16</v>
      </c>
      <c r="C15" s="53">
        <f>'[1]16栋'!A19</f>
        <v>1701</v>
      </c>
      <c r="D15" s="55">
        <f>'[1]16栋'!B19</f>
        <v>133.67</v>
      </c>
      <c r="E15" s="55">
        <f>'[1]16栋'!C19</f>
        <v>107.42</v>
      </c>
      <c r="F15" s="56">
        <f>'[1]16栋'!D19</f>
        <v>9635</v>
      </c>
      <c r="G15" s="56">
        <f>'[1]16栋'!E19</f>
        <v>1287910</v>
      </c>
      <c r="H15" s="56">
        <f t="shared" si="1"/>
        <v>1368242</v>
      </c>
      <c r="I15" s="56">
        <f t="shared" si="2"/>
        <v>1468242</v>
      </c>
      <c r="J15" s="56">
        <f t="shared" si="3"/>
        <v>1287910</v>
      </c>
      <c r="K15" s="56">
        <f t="shared" si="0"/>
        <v>9634.99663350041</v>
      </c>
      <c r="L15" s="45" t="str">
        <f t="shared" si="4"/>
        <v>161701</v>
      </c>
    </row>
    <row r="16" ht="21" customHeight="1" spans="1:12">
      <c r="A16" s="53">
        <v>14</v>
      </c>
      <c r="B16" s="54">
        <v>16</v>
      </c>
      <c r="C16" s="53">
        <f>'[1]16栋'!A20</f>
        <v>1601</v>
      </c>
      <c r="D16" s="55">
        <f>'[1]16栋'!B20</f>
        <v>133.67</v>
      </c>
      <c r="E16" s="55">
        <f>'[1]16栋'!C20</f>
        <v>107.42</v>
      </c>
      <c r="F16" s="56">
        <f>'[1]16栋'!D20</f>
        <v>9605</v>
      </c>
      <c r="G16" s="56">
        <f>'[1]16栋'!E20</f>
        <v>1283900</v>
      </c>
      <c r="H16" s="56">
        <f t="shared" si="1"/>
        <v>1363982</v>
      </c>
      <c r="I16" s="56">
        <f t="shared" si="2"/>
        <v>1463982</v>
      </c>
      <c r="J16" s="56">
        <f t="shared" si="3"/>
        <v>1283900</v>
      </c>
      <c r="K16" s="56">
        <f t="shared" si="0"/>
        <v>9604.99738161143</v>
      </c>
      <c r="L16" s="45" t="str">
        <f t="shared" si="4"/>
        <v>161601</v>
      </c>
    </row>
    <row r="17" ht="21" customHeight="1" spans="1:12">
      <c r="A17" s="53">
        <v>15</v>
      </c>
      <c r="B17" s="54">
        <v>16</v>
      </c>
      <c r="C17" s="53">
        <f>'[1]16栋'!A21</f>
        <v>1501</v>
      </c>
      <c r="D17" s="55">
        <f>'[1]16栋'!B21</f>
        <v>133.67</v>
      </c>
      <c r="E17" s="55">
        <f>'[1]16栋'!C21</f>
        <v>107.42</v>
      </c>
      <c r="F17" s="56">
        <f>'[1]16栋'!D21</f>
        <v>9575</v>
      </c>
      <c r="G17" s="56">
        <f>'[1]16栋'!E21</f>
        <v>1279890</v>
      </c>
      <c r="H17" s="56">
        <f t="shared" si="1"/>
        <v>1359722</v>
      </c>
      <c r="I17" s="56">
        <f t="shared" si="2"/>
        <v>1459722</v>
      </c>
      <c r="J17" s="56">
        <f t="shared" si="3"/>
        <v>1279890</v>
      </c>
      <c r="K17" s="56">
        <f t="shared" si="0"/>
        <v>9574.99812972245</v>
      </c>
      <c r="L17" s="45" t="str">
        <f t="shared" si="4"/>
        <v>161501</v>
      </c>
    </row>
    <row r="18" ht="21" customHeight="1" spans="1:12">
      <c r="A18" s="53">
        <v>16</v>
      </c>
      <c r="B18" s="54">
        <v>16</v>
      </c>
      <c r="C18" s="53">
        <f>'[1]16栋'!A22</f>
        <v>1401</v>
      </c>
      <c r="D18" s="55">
        <f>'[1]16栋'!B22</f>
        <v>133.67</v>
      </c>
      <c r="E18" s="55">
        <f>'[1]16栋'!C22</f>
        <v>107.42</v>
      </c>
      <c r="F18" s="56">
        <f>'[1]16栋'!D22</f>
        <v>9545</v>
      </c>
      <c r="G18" s="56">
        <f>'[1]16栋'!E22</f>
        <v>1275880</v>
      </c>
      <c r="H18" s="56">
        <f t="shared" si="1"/>
        <v>1355462</v>
      </c>
      <c r="I18" s="56">
        <f t="shared" si="2"/>
        <v>1455462</v>
      </c>
      <c r="J18" s="56">
        <f t="shared" si="3"/>
        <v>1275880</v>
      </c>
      <c r="K18" s="56">
        <f t="shared" si="0"/>
        <v>9544.99887783347</v>
      </c>
      <c r="L18" s="45" t="str">
        <f t="shared" si="4"/>
        <v>161401</v>
      </c>
    </row>
    <row r="19" ht="21" customHeight="1" spans="1:12">
      <c r="A19" s="53">
        <v>17</v>
      </c>
      <c r="B19" s="54">
        <v>16</v>
      </c>
      <c r="C19" s="53">
        <f>'[1]16栋'!A23</f>
        <v>1301</v>
      </c>
      <c r="D19" s="55">
        <f>'[1]16栋'!B23</f>
        <v>133.67</v>
      </c>
      <c r="E19" s="55">
        <f>'[1]16栋'!C23</f>
        <v>107.42</v>
      </c>
      <c r="F19" s="56">
        <f>'[1]16栋'!D23</f>
        <v>9515</v>
      </c>
      <c r="G19" s="56">
        <f>'[1]16栋'!E23</f>
        <v>1271870</v>
      </c>
      <c r="H19" s="56">
        <f t="shared" si="1"/>
        <v>1351202</v>
      </c>
      <c r="I19" s="56">
        <f t="shared" si="2"/>
        <v>1451202</v>
      </c>
      <c r="J19" s="56">
        <f t="shared" si="3"/>
        <v>1271870</v>
      </c>
      <c r="K19" s="56">
        <f t="shared" si="0"/>
        <v>9514.99962594449</v>
      </c>
      <c r="L19" s="45" t="str">
        <f t="shared" si="4"/>
        <v>161301</v>
      </c>
    </row>
    <row r="20" ht="21" customHeight="1" spans="1:12">
      <c r="A20" s="53">
        <v>18</v>
      </c>
      <c r="B20" s="54">
        <v>16</v>
      </c>
      <c r="C20" s="53">
        <f>'[1]16栋'!A24</f>
        <v>1201</v>
      </c>
      <c r="D20" s="55">
        <f>'[1]16栋'!B24</f>
        <v>133.67</v>
      </c>
      <c r="E20" s="55">
        <f>'[1]16栋'!C24</f>
        <v>107.42</v>
      </c>
      <c r="F20" s="56">
        <f>'[1]16栋'!D24</f>
        <v>9485</v>
      </c>
      <c r="G20" s="56">
        <f>'[1]16栋'!E24</f>
        <v>1267860</v>
      </c>
      <c r="H20" s="56">
        <f t="shared" si="1"/>
        <v>1346942</v>
      </c>
      <c r="I20" s="56">
        <f t="shared" si="2"/>
        <v>1446942</v>
      </c>
      <c r="J20" s="56">
        <f t="shared" si="3"/>
        <v>1267860</v>
      </c>
      <c r="K20" s="56">
        <f t="shared" si="0"/>
        <v>9485.00037405551</v>
      </c>
      <c r="L20" s="45" t="str">
        <f t="shared" si="4"/>
        <v>161201</v>
      </c>
    </row>
    <row r="21" ht="21" customHeight="1" spans="1:12">
      <c r="A21" s="53">
        <v>19</v>
      </c>
      <c r="B21" s="54">
        <v>16</v>
      </c>
      <c r="C21" s="53">
        <f>'[1]16栋'!A25</f>
        <v>1101</v>
      </c>
      <c r="D21" s="55">
        <f>'[1]16栋'!B25</f>
        <v>133.67</v>
      </c>
      <c r="E21" s="55">
        <f>'[1]16栋'!C25</f>
        <v>107.42</v>
      </c>
      <c r="F21" s="56">
        <f>'[1]16栋'!D25</f>
        <v>9455</v>
      </c>
      <c r="G21" s="56">
        <f>'[1]16栋'!E25</f>
        <v>1263850</v>
      </c>
      <c r="H21" s="56">
        <f t="shared" si="1"/>
        <v>1342681</v>
      </c>
      <c r="I21" s="56">
        <f t="shared" si="2"/>
        <v>1442681</v>
      </c>
      <c r="J21" s="56">
        <f t="shared" si="3"/>
        <v>1263850</v>
      </c>
      <c r="K21" s="56">
        <f t="shared" si="0"/>
        <v>9455.00112216653</v>
      </c>
      <c r="L21" s="45" t="str">
        <f t="shared" si="4"/>
        <v>161101</v>
      </c>
    </row>
    <row r="22" ht="21" customHeight="1" spans="1:12">
      <c r="A22" s="53">
        <v>20</v>
      </c>
      <c r="B22" s="54">
        <v>16</v>
      </c>
      <c r="C22" s="53">
        <f>'[1]16栋'!A26</f>
        <v>1001</v>
      </c>
      <c r="D22" s="55">
        <f>'[1]16栋'!B26</f>
        <v>133.67</v>
      </c>
      <c r="E22" s="55">
        <f>'[1]16栋'!C26</f>
        <v>107.42</v>
      </c>
      <c r="F22" s="56">
        <f>'[1]16栋'!D26</f>
        <v>9425</v>
      </c>
      <c r="G22" s="56">
        <f>'[1]16栋'!E26</f>
        <v>1259840</v>
      </c>
      <c r="H22" s="56">
        <f t="shared" si="1"/>
        <v>1338421</v>
      </c>
      <c r="I22" s="56">
        <f t="shared" si="2"/>
        <v>1438421</v>
      </c>
      <c r="J22" s="56">
        <f t="shared" si="3"/>
        <v>1259840</v>
      </c>
      <c r="K22" s="56">
        <f t="shared" si="0"/>
        <v>9425.00187027755</v>
      </c>
      <c r="L22" s="45" t="str">
        <f t="shared" si="4"/>
        <v>161001</v>
      </c>
    </row>
    <row r="23" ht="21" customHeight="1" spans="1:12">
      <c r="A23" s="53">
        <v>21</v>
      </c>
      <c r="B23" s="54">
        <v>16</v>
      </c>
      <c r="C23" s="53">
        <f>'[1]16栋'!A27</f>
        <v>901</v>
      </c>
      <c r="D23" s="55">
        <f>'[1]16栋'!B27</f>
        <v>133.67</v>
      </c>
      <c r="E23" s="55">
        <f>'[1]16栋'!C27</f>
        <v>107.42</v>
      </c>
      <c r="F23" s="56">
        <f>'[1]16栋'!D27</f>
        <v>9395</v>
      </c>
      <c r="G23" s="56">
        <f>'[1]16栋'!E27</f>
        <v>1255830</v>
      </c>
      <c r="H23" s="56">
        <f t="shared" si="1"/>
        <v>1334161</v>
      </c>
      <c r="I23" s="56">
        <f t="shared" si="2"/>
        <v>1434161</v>
      </c>
      <c r="J23" s="56">
        <f t="shared" si="3"/>
        <v>1255830</v>
      </c>
      <c r="K23" s="56">
        <f t="shared" si="0"/>
        <v>9395.00261838857</v>
      </c>
      <c r="L23" s="45" t="str">
        <f t="shared" si="4"/>
        <v>16901</v>
      </c>
    </row>
    <row r="24" ht="21" customHeight="1" spans="1:12">
      <c r="A24" s="53">
        <v>22</v>
      </c>
      <c r="B24" s="54">
        <v>16</v>
      </c>
      <c r="C24" s="53">
        <f>'[1]16栋'!A28</f>
        <v>801</v>
      </c>
      <c r="D24" s="55">
        <f>'[1]16栋'!B28</f>
        <v>133.67</v>
      </c>
      <c r="E24" s="55">
        <f>'[1]16栋'!C28</f>
        <v>107.42</v>
      </c>
      <c r="F24" s="56">
        <f>'[1]16栋'!D28</f>
        <v>9365</v>
      </c>
      <c r="G24" s="56">
        <f>'[1]16栋'!E28</f>
        <v>1251820</v>
      </c>
      <c r="H24" s="56">
        <f t="shared" si="1"/>
        <v>1329901</v>
      </c>
      <c r="I24" s="56">
        <f t="shared" si="2"/>
        <v>1429901</v>
      </c>
      <c r="J24" s="56">
        <f t="shared" si="3"/>
        <v>1251820</v>
      </c>
      <c r="K24" s="56">
        <f t="shared" si="0"/>
        <v>9365.00336649959</v>
      </c>
      <c r="L24" s="45" t="str">
        <f t="shared" si="4"/>
        <v>16801</v>
      </c>
    </row>
    <row r="25" ht="21" customHeight="1" spans="1:12">
      <c r="A25" s="53">
        <v>23</v>
      </c>
      <c r="B25" s="54">
        <v>16</v>
      </c>
      <c r="C25" s="53">
        <f>'[1]16栋'!A29</f>
        <v>701</v>
      </c>
      <c r="D25" s="55">
        <f>'[1]16栋'!B29</f>
        <v>133.67</v>
      </c>
      <c r="E25" s="55">
        <f>'[1]16栋'!C29</f>
        <v>107.42</v>
      </c>
      <c r="F25" s="56">
        <f>'[1]16栋'!D29</f>
        <v>9335</v>
      </c>
      <c r="G25" s="56">
        <f>'[1]16栋'!E29</f>
        <v>1247809</v>
      </c>
      <c r="H25" s="56">
        <f t="shared" si="1"/>
        <v>1325640</v>
      </c>
      <c r="I25" s="56">
        <f t="shared" si="2"/>
        <v>1425640</v>
      </c>
      <c r="J25" s="56">
        <f t="shared" si="3"/>
        <v>1247809</v>
      </c>
      <c r="K25" s="56">
        <f t="shared" si="0"/>
        <v>9334.99663350041</v>
      </c>
      <c r="L25" s="45" t="str">
        <f t="shared" si="4"/>
        <v>16701</v>
      </c>
    </row>
    <row r="26" ht="21" customHeight="1" spans="1:12">
      <c r="A26" s="53">
        <v>24</v>
      </c>
      <c r="B26" s="54">
        <v>16</v>
      </c>
      <c r="C26" s="53">
        <f>'[1]16栋'!A30</f>
        <v>601</v>
      </c>
      <c r="D26" s="55">
        <f>'[1]16栋'!B30</f>
        <v>133.67</v>
      </c>
      <c r="E26" s="55">
        <f>'[1]16栋'!C30</f>
        <v>107.42</v>
      </c>
      <c r="F26" s="56">
        <f>'[1]16栋'!D30</f>
        <v>9305</v>
      </c>
      <c r="G26" s="56">
        <f>'[1]16栋'!E30</f>
        <v>1243799</v>
      </c>
      <c r="H26" s="56">
        <f t="shared" si="1"/>
        <v>1321380</v>
      </c>
      <c r="I26" s="56">
        <f t="shared" si="2"/>
        <v>1421380</v>
      </c>
      <c r="J26" s="56">
        <f t="shared" si="3"/>
        <v>1243799</v>
      </c>
      <c r="K26" s="56">
        <f t="shared" si="0"/>
        <v>9304.99738161143</v>
      </c>
      <c r="L26" s="45" t="str">
        <f t="shared" si="4"/>
        <v>16601</v>
      </c>
    </row>
    <row r="27" ht="21" customHeight="1" spans="1:12">
      <c r="A27" s="53">
        <v>25</v>
      </c>
      <c r="B27" s="54">
        <v>16</v>
      </c>
      <c r="C27" s="53">
        <f>'[1]16栋'!A31</f>
        <v>501</v>
      </c>
      <c r="D27" s="55">
        <f>'[1]16栋'!B31</f>
        <v>133.67</v>
      </c>
      <c r="E27" s="55">
        <f>'[1]16栋'!C31</f>
        <v>107.42</v>
      </c>
      <c r="F27" s="56">
        <f>'[1]16栋'!D31</f>
        <v>9255</v>
      </c>
      <c r="G27" s="56">
        <f>'[1]16栋'!E31</f>
        <v>1237116</v>
      </c>
      <c r="H27" s="56">
        <f t="shared" si="1"/>
        <v>1314280</v>
      </c>
      <c r="I27" s="56">
        <f t="shared" si="2"/>
        <v>1414280</v>
      </c>
      <c r="J27" s="56">
        <f t="shared" si="3"/>
        <v>1237116</v>
      </c>
      <c r="K27" s="56">
        <f t="shared" si="0"/>
        <v>9255.00112216653</v>
      </c>
      <c r="L27" s="45" t="str">
        <f t="shared" si="4"/>
        <v>16501</v>
      </c>
    </row>
    <row r="28" ht="21" customHeight="1" spans="1:12">
      <c r="A28" s="53">
        <v>26</v>
      </c>
      <c r="B28" s="54">
        <v>16</v>
      </c>
      <c r="C28" s="53">
        <f>'[1]16栋'!A32</f>
        <v>401</v>
      </c>
      <c r="D28" s="55">
        <f>'[1]16栋'!B32</f>
        <v>133.67</v>
      </c>
      <c r="E28" s="55">
        <f>'[1]16栋'!C32</f>
        <v>107.42</v>
      </c>
      <c r="F28" s="56">
        <f>'[1]16栋'!D32</f>
        <v>9205</v>
      </c>
      <c r="G28" s="56">
        <f>'[1]16栋'!E32</f>
        <v>1230432</v>
      </c>
      <c r="H28" s="56">
        <f t="shared" si="1"/>
        <v>1307179</v>
      </c>
      <c r="I28" s="56">
        <f t="shared" si="2"/>
        <v>1407179</v>
      </c>
      <c r="J28" s="56">
        <f t="shared" si="3"/>
        <v>1230432</v>
      </c>
      <c r="K28" s="56">
        <f t="shared" si="0"/>
        <v>9204.99738161143</v>
      </c>
      <c r="L28" s="45" t="str">
        <f t="shared" si="4"/>
        <v>16401</v>
      </c>
    </row>
    <row r="29" ht="21" customHeight="1" spans="1:12">
      <c r="A29" s="53">
        <v>27</v>
      </c>
      <c r="B29" s="54">
        <v>16</v>
      </c>
      <c r="C29" s="53">
        <f>'[1]16栋'!A33</f>
        <v>301</v>
      </c>
      <c r="D29" s="55">
        <f>'[1]16栋'!B33</f>
        <v>133.67</v>
      </c>
      <c r="E29" s="55">
        <f>'[1]16栋'!C33</f>
        <v>107.42</v>
      </c>
      <c r="F29" s="56">
        <f>'[1]16栋'!D33</f>
        <v>9155</v>
      </c>
      <c r="G29" s="56">
        <f>'[1]16栋'!E33</f>
        <v>1223749</v>
      </c>
      <c r="H29" s="56">
        <f t="shared" si="1"/>
        <v>1300079</v>
      </c>
      <c r="I29" s="56">
        <f t="shared" si="2"/>
        <v>1400079</v>
      </c>
      <c r="J29" s="56">
        <f t="shared" si="3"/>
        <v>1223749</v>
      </c>
      <c r="K29" s="56">
        <f t="shared" si="0"/>
        <v>9155.00112216653</v>
      </c>
      <c r="L29" s="45" t="str">
        <f t="shared" si="4"/>
        <v>16301</v>
      </c>
    </row>
    <row r="30" ht="21" customHeight="1" spans="1:12">
      <c r="A30" s="53">
        <v>28</v>
      </c>
      <c r="B30" s="54">
        <v>16</v>
      </c>
      <c r="C30" s="53">
        <f>'[1]16栋'!A34</f>
        <v>201</v>
      </c>
      <c r="D30" s="55">
        <f>'[1]16栋'!B34</f>
        <v>133.67</v>
      </c>
      <c r="E30" s="55">
        <f>'[1]16栋'!C34</f>
        <v>107.42</v>
      </c>
      <c r="F30" s="56">
        <f>'[1]16栋'!D34</f>
        <v>9105</v>
      </c>
      <c r="G30" s="56">
        <f>'[1]16栋'!E34</f>
        <v>1217065</v>
      </c>
      <c r="H30" s="56">
        <f t="shared" si="1"/>
        <v>1292978</v>
      </c>
      <c r="I30" s="56">
        <f t="shared" si="2"/>
        <v>1392978</v>
      </c>
      <c r="J30" s="56">
        <f t="shared" si="3"/>
        <v>1217065</v>
      </c>
      <c r="K30" s="56">
        <f t="shared" si="0"/>
        <v>9104.99738161143</v>
      </c>
      <c r="L30" s="45" t="str">
        <f t="shared" si="4"/>
        <v>16201</v>
      </c>
    </row>
    <row r="31" ht="21" customHeight="1" spans="1:12">
      <c r="A31" s="53">
        <v>29</v>
      </c>
      <c r="B31" s="54">
        <v>16</v>
      </c>
      <c r="C31" s="53">
        <f>'[1]16栋'!F7</f>
        <v>2902</v>
      </c>
      <c r="D31" s="55">
        <f>'[1]16栋'!G7</f>
        <v>215.94</v>
      </c>
      <c r="E31" s="55">
        <f>'[1]16栋'!H7</f>
        <v>173.54</v>
      </c>
      <c r="F31" s="56">
        <f>'[1]16栋'!I7</f>
        <v>11655</v>
      </c>
      <c r="G31" s="56">
        <f>'[1]16栋'!J7</f>
        <v>2516781</v>
      </c>
      <c r="H31" s="56">
        <f t="shared" si="1"/>
        <v>2673763</v>
      </c>
      <c r="I31" s="56">
        <f t="shared" si="2"/>
        <v>2773763</v>
      </c>
      <c r="J31" s="56">
        <f t="shared" si="3"/>
        <v>2516781</v>
      </c>
      <c r="K31" s="56">
        <f t="shared" si="0"/>
        <v>11655.0013892748</v>
      </c>
      <c r="L31" s="45" t="str">
        <f t="shared" si="4"/>
        <v>162902</v>
      </c>
    </row>
    <row r="32" ht="21" customHeight="1" spans="1:12">
      <c r="A32" s="53">
        <v>30</v>
      </c>
      <c r="B32" s="54">
        <v>16</v>
      </c>
      <c r="C32" s="53">
        <f>'[1]16栋'!F8</f>
        <v>2802</v>
      </c>
      <c r="D32" s="55">
        <f>'[1]16栋'!G8</f>
        <v>133.67</v>
      </c>
      <c r="E32" s="55">
        <f>'[1]16栋'!H8</f>
        <v>107.42</v>
      </c>
      <c r="F32" s="56">
        <f>'[1]16栋'!I8</f>
        <v>12105</v>
      </c>
      <c r="G32" s="56">
        <f>'[1]16栋'!J8</f>
        <v>1618075</v>
      </c>
      <c r="H32" s="56">
        <f t="shared" si="1"/>
        <v>1719001</v>
      </c>
      <c r="I32" s="56">
        <f t="shared" si="2"/>
        <v>1819001</v>
      </c>
      <c r="J32" s="56">
        <f t="shared" si="3"/>
        <v>1618075</v>
      </c>
      <c r="K32" s="56">
        <f t="shared" si="0"/>
        <v>12104.9973816114</v>
      </c>
      <c r="L32" s="45" t="str">
        <f t="shared" si="4"/>
        <v>162802</v>
      </c>
    </row>
    <row r="33" ht="21" customHeight="1" spans="1:12">
      <c r="A33" s="53">
        <v>31</v>
      </c>
      <c r="B33" s="54">
        <v>16</v>
      </c>
      <c r="C33" s="53">
        <f>'[1]16栋'!F9</f>
        <v>2702</v>
      </c>
      <c r="D33" s="55">
        <f>'[1]16栋'!G9</f>
        <v>133.67</v>
      </c>
      <c r="E33" s="55">
        <f>'[1]16栋'!H9</f>
        <v>107.42</v>
      </c>
      <c r="F33" s="56">
        <f>'[1]16栋'!I9</f>
        <v>12135</v>
      </c>
      <c r="G33" s="56">
        <f>'[1]16栋'!J9</f>
        <v>1622085</v>
      </c>
      <c r="H33" s="56">
        <f t="shared" si="1"/>
        <v>1723261</v>
      </c>
      <c r="I33" s="56">
        <f t="shared" si="2"/>
        <v>1823261</v>
      </c>
      <c r="J33" s="56">
        <f t="shared" si="3"/>
        <v>1622085</v>
      </c>
      <c r="K33" s="56">
        <f t="shared" si="0"/>
        <v>12134.9966335004</v>
      </c>
      <c r="L33" s="45" t="str">
        <f t="shared" si="4"/>
        <v>162702</v>
      </c>
    </row>
    <row r="34" ht="21" customHeight="1" spans="1:12">
      <c r="A34" s="53">
        <v>32</v>
      </c>
      <c r="B34" s="54">
        <v>16</v>
      </c>
      <c r="C34" s="53">
        <f>'[1]16栋'!F10</f>
        <v>2602</v>
      </c>
      <c r="D34" s="55">
        <f>'[1]16栋'!G10</f>
        <v>133.67</v>
      </c>
      <c r="E34" s="55">
        <f>'[1]16栋'!H10</f>
        <v>107.42</v>
      </c>
      <c r="F34" s="56">
        <f>'[1]16栋'!I10</f>
        <v>12165</v>
      </c>
      <c r="G34" s="56">
        <f>'[1]16栋'!J10</f>
        <v>1626096</v>
      </c>
      <c r="H34" s="56">
        <f t="shared" si="1"/>
        <v>1727522</v>
      </c>
      <c r="I34" s="56">
        <f t="shared" si="2"/>
        <v>1827522</v>
      </c>
      <c r="J34" s="56">
        <f t="shared" si="3"/>
        <v>1626096</v>
      </c>
      <c r="K34" s="56">
        <f t="shared" si="0"/>
        <v>12165.0033664996</v>
      </c>
      <c r="L34" s="45" t="str">
        <f t="shared" si="4"/>
        <v>162602</v>
      </c>
    </row>
    <row r="35" ht="21" customHeight="1" spans="1:12">
      <c r="A35" s="53">
        <v>33</v>
      </c>
      <c r="B35" s="54">
        <v>16</v>
      </c>
      <c r="C35" s="53">
        <f>'[1]16栋'!F11</f>
        <v>2502</v>
      </c>
      <c r="D35" s="55">
        <f>'[1]16栋'!G11</f>
        <v>133.67</v>
      </c>
      <c r="E35" s="55">
        <f>'[1]16栋'!H11</f>
        <v>107.42</v>
      </c>
      <c r="F35" s="56">
        <f>'[1]16栋'!I11</f>
        <v>12195</v>
      </c>
      <c r="G35" s="56">
        <f>'[1]16栋'!J11</f>
        <v>1630106</v>
      </c>
      <c r="H35" s="56">
        <f t="shared" si="1"/>
        <v>1731782</v>
      </c>
      <c r="I35" s="56">
        <f t="shared" si="2"/>
        <v>1831782</v>
      </c>
      <c r="J35" s="56">
        <f t="shared" si="3"/>
        <v>1630106</v>
      </c>
      <c r="K35" s="56">
        <f t="shared" si="0"/>
        <v>12195.0026183886</v>
      </c>
      <c r="L35" s="45" t="str">
        <f t="shared" si="4"/>
        <v>162502</v>
      </c>
    </row>
    <row r="36" ht="21" customHeight="1" spans="1:12">
      <c r="A36" s="53">
        <v>34</v>
      </c>
      <c r="B36" s="54">
        <v>16</v>
      </c>
      <c r="C36" s="53">
        <f>'[1]16栋'!F12</f>
        <v>2402</v>
      </c>
      <c r="D36" s="55">
        <f>'[1]16栋'!G12</f>
        <v>133.67</v>
      </c>
      <c r="E36" s="55">
        <f>'[1]16栋'!H12</f>
        <v>107.42</v>
      </c>
      <c r="F36" s="56">
        <f>'[1]16栋'!I12</f>
        <v>12225</v>
      </c>
      <c r="G36" s="56">
        <f>'[1]16栋'!J12</f>
        <v>1634116</v>
      </c>
      <c r="H36" s="56">
        <f t="shared" si="1"/>
        <v>1736042</v>
      </c>
      <c r="I36" s="56">
        <f t="shared" si="2"/>
        <v>1836042</v>
      </c>
      <c r="J36" s="56">
        <f t="shared" si="3"/>
        <v>1634116</v>
      </c>
      <c r="K36" s="56">
        <f t="shared" si="0"/>
        <v>12225.0018702776</v>
      </c>
      <c r="L36" s="45" t="str">
        <f t="shared" si="4"/>
        <v>162402</v>
      </c>
    </row>
    <row r="37" ht="21" customHeight="1" spans="1:12">
      <c r="A37" s="53">
        <v>35</v>
      </c>
      <c r="B37" s="54">
        <v>16</v>
      </c>
      <c r="C37" s="53">
        <f>'[1]16栋'!F13</f>
        <v>2302</v>
      </c>
      <c r="D37" s="55">
        <f>'[1]16栋'!G13</f>
        <v>133.67</v>
      </c>
      <c r="E37" s="55">
        <f>'[1]16栋'!H13</f>
        <v>107.42</v>
      </c>
      <c r="F37" s="56">
        <f>'[1]16栋'!I13</f>
        <v>12255</v>
      </c>
      <c r="G37" s="56">
        <f>'[1]16栋'!J13</f>
        <v>1638126</v>
      </c>
      <c r="H37" s="56">
        <f t="shared" si="1"/>
        <v>1740303</v>
      </c>
      <c r="I37" s="56">
        <f t="shared" si="2"/>
        <v>1840303</v>
      </c>
      <c r="J37" s="56">
        <f t="shared" si="3"/>
        <v>1638126</v>
      </c>
      <c r="K37" s="56">
        <f t="shared" si="0"/>
        <v>12255.0011221665</v>
      </c>
      <c r="L37" s="45" t="str">
        <f t="shared" si="4"/>
        <v>162302</v>
      </c>
    </row>
    <row r="38" ht="21" customHeight="1" spans="1:12">
      <c r="A38" s="53">
        <v>36</v>
      </c>
      <c r="B38" s="54">
        <v>16</v>
      </c>
      <c r="C38" s="53">
        <f>'[1]16栋'!F14</f>
        <v>2202</v>
      </c>
      <c r="D38" s="55">
        <f>'[1]16栋'!G14</f>
        <v>133.67</v>
      </c>
      <c r="E38" s="55">
        <f>'[1]16栋'!H14</f>
        <v>107.42</v>
      </c>
      <c r="F38" s="56">
        <f>'[1]16栋'!I14</f>
        <v>12285</v>
      </c>
      <c r="G38" s="56">
        <f>'[1]16栋'!J14</f>
        <v>1642136</v>
      </c>
      <c r="H38" s="56">
        <f t="shared" si="1"/>
        <v>1744563</v>
      </c>
      <c r="I38" s="56">
        <f t="shared" si="2"/>
        <v>1844563</v>
      </c>
      <c r="J38" s="56">
        <f t="shared" si="3"/>
        <v>1642136</v>
      </c>
      <c r="K38" s="56">
        <f t="shared" si="0"/>
        <v>12285.0003740555</v>
      </c>
      <c r="L38" s="45" t="str">
        <f t="shared" si="4"/>
        <v>162202</v>
      </c>
    </row>
    <row r="39" ht="21" customHeight="1" spans="1:12">
      <c r="A39" s="53">
        <v>37</v>
      </c>
      <c r="B39" s="54">
        <v>16</v>
      </c>
      <c r="C39" s="53">
        <f>'[1]16栋'!F15</f>
        <v>2102</v>
      </c>
      <c r="D39" s="55">
        <f>'[1]16栋'!G15</f>
        <v>133.67</v>
      </c>
      <c r="E39" s="55">
        <f>'[1]16栋'!H15</f>
        <v>107.42</v>
      </c>
      <c r="F39" s="56">
        <f>'[1]16栋'!I15</f>
        <v>12255</v>
      </c>
      <c r="G39" s="56">
        <f>'[1]16栋'!J15</f>
        <v>1638126</v>
      </c>
      <c r="H39" s="56">
        <f t="shared" si="1"/>
        <v>1740303</v>
      </c>
      <c r="I39" s="56">
        <f t="shared" si="2"/>
        <v>1840303</v>
      </c>
      <c r="J39" s="56">
        <f t="shared" si="3"/>
        <v>1638126</v>
      </c>
      <c r="K39" s="56">
        <f t="shared" si="0"/>
        <v>12255.0011221665</v>
      </c>
      <c r="L39" s="45" t="str">
        <f t="shared" si="4"/>
        <v>162102</v>
      </c>
    </row>
    <row r="40" ht="21" customHeight="1" spans="1:12">
      <c r="A40" s="53">
        <v>38</v>
      </c>
      <c r="B40" s="54">
        <v>16</v>
      </c>
      <c r="C40" s="53">
        <f>'[1]16栋'!F16</f>
        <v>2002</v>
      </c>
      <c r="D40" s="55">
        <f>'[1]16栋'!G16</f>
        <v>133.67</v>
      </c>
      <c r="E40" s="55">
        <f>'[1]16栋'!H16</f>
        <v>107.42</v>
      </c>
      <c r="F40" s="56">
        <f>'[1]16栋'!I16</f>
        <v>12225</v>
      </c>
      <c r="G40" s="56">
        <f>'[1]16栋'!J16</f>
        <v>1634116</v>
      </c>
      <c r="H40" s="56">
        <f t="shared" si="1"/>
        <v>1736042</v>
      </c>
      <c r="I40" s="56">
        <f t="shared" si="2"/>
        <v>1836042</v>
      </c>
      <c r="J40" s="56">
        <f t="shared" si="3"/>
        <v>1634116</v>
      </c>
      <c r="K40" s="56">
        <f t="shared" si="0"/>
        <v>12225.0018702776</v>
      </c>
      <c r="L40" s="45" t="str">
        <f t="shared" si="4"/>
        <v>162002</v>
      </c>
    </row>
    <row r="41" ht="21" customHeight="1" spans="1:12">
      <c r="A41" s="53">
        <v>39</v>
      </c>
      <c r="B41" s="54">
        <v>16</v>
      </c>
      <c r="C41" s="53">
        <f>'[1]16栋'!F17</f>
        <v>1902</v>
      </c>
      <c r="D41" s="55">
        <f>'[1]16栋'!G17</f>
        <v>133.67</v>
      </c>
      <c r="E41" s="55">
        <f>'[1]16栋'!H17</f>
        <v>107.42</v>
      </c>
      <c r="F41" s="56">
        <f>'[1]16栋'!I17</f>
        <v>12195</v>
      </c>
      <c r="G41" s="56">
        <f>'[1]16栋'!J17</f>
        <v>1630106</v>
      </c>
      <c r="H41" s="56">
        <f t="shared" si="1"/>
        <v>1731782</v>
      </c>
      <c r="I41" s="56">
        <f t="shared" si="2"/>
        <v>1831782</v>
      </c>
      <c r="J41" s="56">
        <f t="shared" si="3"/>
        <v>1630106</v>
      </c>
      <c r="K41" s="56">
        <f t="shared" si="0"/>
        <v>12195.0026183886</v>
      </c>
      <c r="L41" s="45" t="str">
        <f t="shared" si="4"/>
        <v>161902</v>
      </c>
    </row>
    <row r="42" ht="21" customHeight="1" spans="1:12">
      <c r="A42" s="53">
        <v>40</v>
      </c>
      <c r="B42" s="54">
        <v>16</v>
      </c>
      <c r="C42" s="53">
        <f>'[1]16栋'!F18</f>
        <v>1802</v>
      </c>
      <c r="D42" s="55">
        <f>'[1]16栋'!G18</f>
        <v>133.67</v>
      </c>
      <c r="E42" s="55">
        <f>'[1]16栋'!H18</f>
        <v>107.42</v>
      </c>
      <c r="F42" s="56">
        <f>'[1]16栋'!I18</f>
        <v>12165</v>
      </c>
      <c r="G42" s="56">
        <f>'[1]16栋'!J18</f>
        <v>1626096</v>
      </c>
      <c r="H42" s="56">
        <f t="shared" si="1"/>
        <v>1727522</v>
      </c>
      <c r="I42" s="56">
        <f t="shared" si="2"/>
        <v>1827522</v>
      </c>
      <c r="J42" s="56">
        <f t="shared" si="3"/>
        <v>1626096</v>
      </c>
      <c r="K42" s="56">
        <f t="shared" si="0"/>
        <v>12165.0033664996</v>
      </c>
      <c r="L42" s="45" t="str">
        <f t="shared" si="4"/>
        <v>161802</v>
      </c>
    </row>
    <row r="43" ht="21" customHeight="1" spans="1:12">
      <c r="A43" s="53">
        <v>41</v>
      </c>
      <c r="B43" s="54">
        <v>16</v>
      </c>
      <c r="C43" s="53">
        <f>'[1]16栋'!F19</f>
        <v>1702</v>
      </c>
      <c r="D43" s="55">
        <f>'[1]16栋'!G19</f>
        <v>133.67</v>
      </c>
      <c r="E43" s="55">
        <f>'[1]16栋'!H19</f>
        <v>107.42</v>
      </c>
      <c r="F43" s="56">
        <f>'[1]16栋'!I19</f>
        <v>12135</v>
      </c>
      <c r="G43" s="56">
        <f>'[1]16栋'!J19</f>
        <v>1622085</v>
      </c>
      <c r="H43" s="56">
        <f t="shared" si="1"/>
        <v>1723261</v>
      </c>
      <c r="I43" s="56">
        <f t="shared" si="2"/>
        <v>1823261</v>
      </c>
      <c r="J43" s="56">
        <f t="shared" si="3"/>
        <v>1622085</v>
      </c>
      <c r="K43" s="56">
        <f t="shared" si="0"/>
        <v>12134.9966335004</v>
      </c>
      <c r="L43" s="45" t="str">
        <f t="shared" si="4"/>
        <v>161702</v>
      </c>
    </row>
    <row r="44" ht="21" customHeight="1" spans="1:12">
      <c r="A44" s="53">
        <v>42</v>
      </c>
      <c r="B44" s="54">
        <v>16</v>
      </c>
      <c r="C44" s="53">
        <f>'[1]16栋'!F20</f>
        <v>1602</v>
      </c>
      <c r="D44" s="55">
        <f>'[1]16栋'!G20</f>
        <v>133.67</v>
      </c>
      <c r="E44" s="55">
        <f>'[1]16栋'!H20</f>
        <v>107.42</v>
      </c>
      <c r="F44" s="56">
        <f>'[1]16栋'!I20</f>
        <v>12105</v>
      </c>
      <c r="G44" s="56">
        <f>'[1]16栋'!J20</f>
        <v>1618075</v>
      </c>
      <c r="H44" s="56">
        <f t="shared" si="1"/>
        <v>1719001</v>
      </c>
      <c r="I44" s="56">
        <f t="shared" si="2"/>
        <v>1819001</v>
      </c>
      <c r="J44" s="56">
        <f t="shared" si="3"/>
        <v>1618075</v>
      </c>
      <c r="K44" s="56">
        <f t="shared" si="0"/>
        <v>12104.9973816114</v>
      </c>
      <c r="L44" s="45" t="str">
        <f t="shared" si="4"/>
        <v>161602</v>
      </c>
    </row>
    <row r="45" ht="21" customHeight="1" spans="1:12">
      <c r="A45" s="53">
        <v>43</v>
      </c>
      <c r="B45" s="54">
        <v>16</v>
      </c>
      <c r="C45" s="53">
        <f>'[1]16栋'!F21</f>
        <v>1502</v>
      </c>
      <c r="D45" s="55">
        <f>'[1]16栋'!G21</f>
        <v>133.67</v>
      </c>
      <c r="E45" s="55">
        <f>'[1]16栋'!H21</f>
        <v>107.42</v>
      </c>
      <c r="F45" s="56">
        <f>'[1]16栋'!I21</f>
        <v>12075</v>
      </c>
      <c r="G45" s="56">
        <f>'[1]16栋'!J21</f>
        <v>1614065</v>
      </c>
      <c r="H45" s="56">
        <f t="shared" si="1"/>
        <v>1714741</v>
      </c>
      <c r="I45" s="56">
        <f t="shared" si="2"/>
        <v>1814741</v>
      </c>
      <c r="J45" s="56">
        <f t="shared" si="3"/>
        <v>1614065</v>
      </c>
      <c r="K45" s="56">
        <f t="shared" si="0"/>
        <v>12074.9981297225</v>
      </c>
      <c r="L45" s="45" t="str">
        <f t="shared" si="4"/>
        <v>161502</v>
      </c>
    </row>
    <row r="46" ht="21" customHeight="1" spans="1:12">
      <c r="A46" s="53">
        <v>44</v>
      </c>
      <c r="B46" s="54">
        <v>16</v>
      </c>
      <c r="C46" s="53">
        <f>'[1]16栋'!F22</f>
        <v>1402</v>
      </c>
      <c r="D46" s="55">
        <f>'[1]16栋'!G22</f>
        <v>133.67</v>
      </c>
      <c r="E46" s="55">
        <f>'[1]16栋'!H22</f>
        <v>107.42</v>
      </c>
      <c r="F46" s="56">
        <f>'[1]16栋'!I22</f>
        <v>12045</v>
      </c>
      <c r="G46" s="56">
        <f>'[1]16栋'!J22</f>
        <v>1610055</v>
      </c>
      <c r="H46" s="56">
        <f t="shared" si="1"/>
        <v>1710481</v>
      </c>
      <c r="I46" s="56">
        <f t="shared" si="2"/>
        <v>1810481</v>
      </c>
      <c r="J46" s="56">
        <f t="shared" si="3"/>
        <v>1610055</v>
      </c>
      <c r="K46" s="56">
        <f t="shared" si="0"/>
        <v>12044.9988778335</v>
      </c>
      <c r="L46" s="45" t="str">
        <f t="shared" si="4"/>
        <v>161402</v>
      </c>
    </row>
    <row r="47" ht="21" customHeight="1" spans="1:12">
      <c r="A47" s="53">
        <v>45</v>
      </c>
      <c r="B47" s="54">
        <v>16</v>
      </c>
      <c r="C47" s="53">
        <f>'[1]16栋'!F23</f>
        <v>1302</v>
      </c>
      <c r="D47" s="55">
        <f>'[1]16栋'!G23</f>
        <v>133.67</v>
      </c>
      <c r="E47" s="55">
        <f>'[1]16栋'!H23</f>
        <v>107.42</v>
      </c>
      <c r="F47" s="56">
        <f>'[1]16栋'!I23</f>
        <v>12015</v>
      </c>
      <c r="G47" s="56">
        <f>'[1]16栋'!J23</f>
        <v>1606045</v>
      </c>
      <c r="H47" s="56">
        <f t="shared" si="1"/>
        <v>1706221</v>
      </c>
      <c r="I47" s="56">
        <f t="shared" si="2"/>
        <v>1806221</v>
      </c>
      <c r="J47" s="56">
        <f t="shared" si="3"/>
        <v>1606045</v>
      </c>
      <c r="K47" s="56">
        <f t="shared" si="0"/>
        <v>12014.9996259445</v>
      </c>
      <c r="L47" s="45" t="str">
        <f t="shared" si="4"/>
        <v>161302</v>
      </c>
    </row>
    <row r="48" ht="21" customHeight="1" spans="1:12">
      <c r="A48" s="53">
        <v>46</v>
      </c>
      <c r="B48" s="54">
        <v>16</v>
      </c>
      <c r="C48" s="53">
        <f>'[1]16栋'!F24</f>
        <v>1202</v>
      </c>
      <c r="D48" s="55">
        <f>'[1]16栋'!G24</f>
        <v>133.67</v>
      </c>
      <c r="E48" s="55">
        <f>'[1]16栋'!H24</f>
        <v>107.42</v>
      </c>
      <c r="F48" s="56">
        <f>'[1]16栋'!I24</f>
        <v>11985</v>
      </c>
      <c r="G48" s="56">
        <f>'[1]16栋'!J24</f>
        <v>1602035</v>
      </c>
      <c r="H48" s="56">
        <f t="shared" si="1"/>
        <v>1701960</v>
      </c>
      <c r="I48" s="56">
        <f t="shared" si="2"/>
        <v>1801960</v>
      </c>
      <c r="J48" s="56">
        <f t="shared" si="3"/>
        <v>1602035</v>
      </c>
      <c r="K48" s="56">
        <f t="shared" si="0"/>
        <v>11985.0003740555</v>
      </c>
      <c r="L48" s="45" t="str">
        <f t="shared" si="4"/>
        <v>161202</v>
      </c>
    </row>
    <row r="49" ht="21" customHeight="1" spans="1:12">
      <c r="A49" s="53">
        <v>47</v>
      </c>
      <c r="B49" s="54">
        <v>16</v>
      </c>
      <c r="C49" s="53">
        <f>'[1]16栋'!F25</f>
        <v>1102</v>
      </c>
      <c r="D49" s="55">
        <f>'[1]16栋'!G25</f>
        <v>133.67</v>
      </c>
      <c r="E49" s="55">
        <f>'[1]16栋'!H25</f>
        <v>107.42</v>
      </c>
      <c r="F49" s="56">
        <f>'[1]16栋'!I25</f>
        <v>11955</v>
      </c>
      <c r="G49" s="56">
        <f>'[1]16栋'!J25</f>
        <v>1598025</v>
      </c>
      <c r="H49" s="56">
        <f t="shared" si="1"/>
        <v>1697700</v>
      </c>
      <c r="I49" s="56">
        <f t="shared" si="2"/>
        <v>1797700</v>
      </c>
      <c r="J49" s="56">
        <f t="shared" si="3"/>
        <v>1598025</v>
      </c>
      <c r="K49" s="56">
        <f t="shared" si="0"/>
        <v>11955.0011221665</v>
      </c>
      <c r="L49" s="45" t="str">
        <f t="shared" si="4"/>
        <v>161102</v>
      </c>
    </row>
    <row r="50" ht="21" customHeight="1" spans="1:12">
      <c r="A50" s="53">
        <v>48</v>
      </c>
      <c r="B50" s="54">
        <v>16</v>
      </c>
      <c r="C50" s="53">
        <f>'[1]16栋'!F26</f>
        <v>1002</v>
      </c>
      <c r="D50" s="55">
        <f>'[1]16栋'!G26</f>
        <v>133.67</v>
      </c>
      <c r="E50" s="55">
        <f>'[1]16栋'!H26</f>
        <v>107.42</v>
      </c>
      <c r="F50" s="56">
        <f>'[1]16栋'!I26</f>
        <v>11925</v>
      </c>
      <c r="G50" s="56">
        <f>'[1]16栋'!J26</f>
        <v>1594015</v>
      </c>
      <c r="H50" s="56">
        <f t="shared" si="1"/>
        <v>1693440</v>
      </c>
      <c r="I50" s="56">
        <f t="shared" si="2"/>
        <v>1793440</v>
      </c>
      <c r="J50" s="56">
        <f t="shared" si="3"/>
        <v>1594015</v>
      </c>
      <c r="K50" s="56">
        <f t="shared" si="0"/>
        <v>11925.0018702776</v>
      </c>
      <c r="L50" s="45" t="str">
        <f t="shared" si="4"/>
        <v>161002</v>
      </c>
    </row>
    <row r="51" ht="21" customHeight="1" spans="1:12">
      <c r="A51" s="53">
        <v>49</v>
      </c>
      <c r="B51" s="54">
        <v>16</v>
      </c>
      <c r="C51" s="53">
        <f>'[1]16栋'!F27</f>
        <v>902</v>
      </c>
      <c r="D51" s="55">
        <f>'[1]16栋'!G27</f>
        <v>133.67</v>
      </c>
      <c r="E51" s="55">
        <f>'[1]16栋'!H27</f>
        <v>107.42</v>
      </c>
      <c r="F51" s="56">
        <f>'[1]16栋'!I27</f>
        <v>11895</v>
      </c>
      <c r="G51" s="56">
        <f>'[1]16栋'!J27</f>
        <v>1590005</v>
      </c>
      <c r="H51" s="56">
        <f t="shared" si="1"/>
        <v>1689180</v>
      </c>
      <c r="I51" s="56">
        <f t="shared" si="2"/>
        <v>1789180</v>
      </c>
      <c r="J51" s="56">
        <f t="shared" si="3"/>
        <v>1590005</v>
      </c>
      <c r="K51" s="56">
        <f t="shared" si="0"/>
        <v>11895.0026183886</v>
      </c>
      <c r="L51" s="45" t="str">
        <f t="shared" si="4"/>
        <v>16902</v>
      </c>
    </row>
    <row r="52" ht="21" customHeight="1" spans="1:12">
      <c r="A52" s="53">
        <v>50</v>
      </c>
      <c r="B52" s="54">
        <v>16</v>
      </c>
      <c r="C52" s="53">
        <f>'[1]16栋'!F28</f>
        <v>802</v>
      </c>
      <c r="D52" s="55">
        <f>'[1]16栋'!G28</f>
        <v>133.67</v>
      </c>
      <c r="E52" s="55">
        <f>'[1]16栋'!H28</f>
        <v>107.42</v>
      </c>
      <c r="F52" s="56">
        <f>'[1]16栋'!I28</f>
        <v>11865</v>
      </c>
      <c r="G52" s="56">
        <f>'[1]16栋'!J28</f>
        <v>1585995</v>
      </c>
      <c r="H52" s="56">
        <f t="shared" si="1"/>
        <v>1684920</v>
      </c>
      <c r="I52" s="56">
        <f t="shared" si="2"/>
        <v>1784920</v>
      </c>
      <c r="J52" s="56">
        <f t="shared" si="3"/>
        <v>1585995</v>
      </c>
      <c r="K52" s="56">
        <f t="shared" si="0"/>
        <v>11865.0033664996</v>
      </c>
      <c r="L52" s="45" t="str">
        <f t="shared" si="4"/>
        <v>16802</v>
      </c>
    </row>
    <row r="53" ht="21" customHeight="1" spans="1:12">
      <c r="A53" s="53">
        <v>51</v>
      </c>
      <c r="B53" s="54">
        <v>16</v>
      </c>
      <c r="C53" s="53">
        <f>'[1]16栋'!F29</f>
        <v>702</v>
      </c>
      <c r="D53" s="55">
        <f>'[1]16栋'!G29</f>
        <v>133.67</v>
      </c>
      <c r="E53" s="55">
        <f>'[1]16栋'!H29</f>
        <v>107.42</v>
      </c>
      <c r="F53" s="56">
        <f>'[1]16栋'!I29</f>
        <v>11835</v>
      </c>
      <c r="G53" s="56">
        <f>'[1]16栋'!J29</f>
        <v>1581984</v>
      </c>
      <c r="H53" s="56">
        <f t="shared" si="1"/>
        <v>1680659</v>
      </c>
      <c r="I53" s="56">
        <f t="shared" si="2"/>
        <v>1780659</v>
      </c>
      <c r="J53" s="56">
        <f t="shared" si="3"/>
        <v>1581984</v>
      </c>
      <c r="K53" s="56">
        <f t="shared" si="0"/>
        <v>11834.9966335004</v>
      </c>
      <c r="L53" s="45" t="str">
        <f t="shared" si="4"/>
        <v>16702</v>
      </c>
    </row>
    <row r="54" ht="21" customHeight="1" spans="1:12">
      <c r="A54" s="53">
        <v>52</v>
      </c>
      <c r="B54" s="54">
        <v>16</v>
      </c>
      <c r="C54" s="53">
        <f>'[1]16栋'!F30</f>
        <v>602</v>
      </c>
      <c r="D54" s="55">
        <f>'[1]16栋'!G30</f>
        <v>133.67</v>
      </c>
      <c r="E54" s="55">
        <f>'[1]16栋'!H30</f>
        <v>107.42</v>
      </c>
      <c r="F54" s="56">
        <f>'[1]16栋'!I30</f>
        <v>11805</v>
      </c>
      <c r="G54" s="56">
        <f>'[1]16栋'!J30</f>
        <v>1577974</v>
      </c>
      <c r="H54" s="56">
        <f t="shared" si="1"/>
        <v>1676399</v>
      </c>
      <c r="I54" s="56">
        <f t="shared" si="2"/>
        <v>1776399</v>
      </c>
      <c r="J54" s="56">
        <f t="shared" si="3"/>
        <v>1577974</v>
      </c>
      <c r="K54" s="56">
        <f t="shared" si="0"/>
        <v>11804.9973816114</v>
      </c>
      <c r="L54" s="45" t="str">
        <f t="shared" si="4"/>
        <v>16602</v>
      </c>
    </row>
    <row r="55" ht="21" customHeight="1" spans="1:12">
      <c r="A55" s="53">
        <v>53</v>
      </c>
      <c r="B55" s="54">
        <v>16</v>
      </c>
      <c r="C55" s="53">
        <f>'[1]16栋'!F31</f>
        <v>502</v>
      </c>
      <c r="D55" s="55">
        <f>'[1]16栋'!G31</f>
        <v>133.67</v>
      </c>
      <c r="E55" s="55">
        <f>'[1]16栋'!H31</f>
        <v>107.42</v>
      </c>
      <c r="F55" s="56">
        <f>'[1]16栋'!I31</f>
        <v>11755</v>
      </c>
      <c r="G55" s="56">
        <f>'[1]16栋'!J31</f>
        <v>1571291</v>
      </c>
      <c r="H55" s="56">
        <f t="shared" si="1"/>
        <v>1669299</v>
      </c>
      <c r="I55" s="56">
        <f t="shared" si="2"/>
        <v>1769299</v>
      </c>
      <c r="J55" s="56">
        <f t="shared" si="3"/>
        <v>1571291</v>
      </c>
      <c r="K55" s="56">
        <f t="shared" si="0"/>
        <v>11755.0011221665</v>
      </c>
      <c r="L55" s="45" t="str">
        <f t="shared" si="4"/>
        <v>16502</v>
      </c>
    </row>
    <row r="56" ht="21" customHeight="1" spans="1:12">
      <c r="A56" s="53">
        <v>54</v>
      </c>
      <c r="B56" s="54">
        <v>16</v>
      </c>
      <c r="C56" s="53">
        <f>'[1]16栋'!F32</f>
        <v>402</v>
      </c>
      <c r="D56" s="55">
        <f>'[1]16栋'!G32</f>
        <v>133.67</v>
      </c>
      <c r="E56" s="55">
        <f>'[1]16栋'!H32</f>
        <v>107.42</v>
      </c>
      <c r="F56" s="56">
        <f>'[1]16栋'!I32</f>
        <v>11705</v>
      </c>
      <c r="G56" s="56">
        <f>'[1]16栋'!J32</f>
        <v>1564607</v>
      </c>
      <c r="H56" s="56">
        <f t="shared" si="1"/>
        <v>1662198</v>
      </c>
      <c r="I56" s="56">
        <f t="shared" si="2"/>
        <v>1762198</v>
      </c>
      <c r="J56" s="56">
        <f t="shared" si="3"/>
        <v>1564607</v>
      </c>
      <c r="K56" s="56">
        <f t="shared" si="0"/>
        <v>11704.9973816114</v>
      </c>
      <c r="L56" s="45" t="str">
        <f t="shared" si="4"/>
        <v>16402</v>
      </c>
    </row>
    <row r="57" ht="21" customHeight="1" spans="1:12">
      <c r="A57" s="53">
        <v>55</v>
      </c>
      <c r="B57" s="54">
        <v>16</v>
      </c>
      <c r="C57" s="53">
        <f>'[1]16栋'!F33</f>
        <v>302</v>
      </c>
      <c r="D57" s="55">
        <f>'[1]16栋'!G33</f>
        <v>133.67</v>
      </c>
      <c r="E57" s="55">
        <f>'[1]16栋'!H33</f>
        <v>107.42</v>
      </c>
      <c r="F57" s="56">
        <f>'[1]16栋'!I33</f>
        <v>11655</v>
      </c>
      <c r="G57" s="56">
        <f>'[1]16栋'!J33</f>
        <v>1557924</v>
      </c>
      <c r="H57" s="56">
        <f t="shared" si="1"/>
        <v>1655098</v>
      </c>
      <c r="I57" s="56">
        <f t="shared" si="2"/>
        <v>1755098</v>
      </c>
      <c r="J57" s="56">
        <f t="shared" si="3"/>
        <v>1557924</v>
      </c>
      <c r="K57" s="56">
        <f t="shared" si="0"/>
        <v>11655.0011221665</v>
      </c>
      <c r="L57" s="45" t="str">
        <f t="shared" si="4"/>
        <v>16302</v>
      </c>
    </row>
    <row r="58" ht="21" customHeight="1" spans="1:12">
      <c r="A58" s="53">
        <v>56</v>
      </c>
      <c r="B58" s="54">
        <v>16</v>
      </c>
      <c r="C58" s="53">
        <f>'[1]16栋'!F34</f>
        <v>202</v>
      </c>
      <c r="D58" s="55">
        <f>'[1]16栋'!G34</f>
        <v>133.67</v>
      </c>
      <c r="E58" s="55">
        <f>'[1]16栋'!H34</f>
        <v>107.42</v>
      </c>
      <c r="F58" s="56">
        <f>'[1]16栋'!I34</f>
        <v>11605</v>
      </c>
      <c r="G58" s="56">
        <f>'[1]16栋'!J34</f>
        <v>1551240</v>
      </c>
      <c r="H58" s="56">
        <f t="shared" si="1"/>
        <v>1647997</v>
      </c>
      <c r="I58" s="56">
        <f t="shared" si="2"/>
        <v>1747997</v>
      </c>
      <c r="J58" s="56">
        <f t="shared" si="3"/>
        <v>1551240</v>
      </c>
      <c r="K58" s="56">
        <f t="shared" si="0"/>
        <v>11604.9973816114</v>
      </c>
      <c r="L58" s="45" t="str">
        <f t="shared" si="4"/>
        <v>16202</v>
      </c>
    </row>
    <row r="59" ht="21" customHeight="1" spans="1:12">
      <c r="A59" s="53">
        <v>57</v>
      </c>
      <c r="B59" s="54">
        <v>16</v>
      </c>
      <c r="C59" s="53">
        <f>'[1]16栋'!K7</f>
        <v>2903</v>
      </c>
      <c r="D59" s="55">
        <f>'[1]16栋'!L7</f>
        <v>239.76</v>
      </c>
      <c r="E59" s="55">
        <f>'[1]16栋'!M7</f>
        <v>192.68</v>
      </c>
      <c r="F59" s="56">
        <f>'[1]16栋'!N7</f>
        <v>12656</v>
      </c>
      <c r="G59" s="56">
        <f>'[1]16栋'!O7</f>
        <v>3034403</v>
      </c>
      <c r="H59" s="56">
        <f t="shared" si="1"/>
        <v>3223671</v>
      </c>
      <c r="I59" s="56">
        <f t="shared" si="2"/>
        <v>3323671</v>
      </c>
      <c r="J59" s="56">
        <f t="shared" si="3"/>
        <v>3034403</v>
      </c>
      <c r="K59" s="56">
        <f t="shared" si="0"/>
        <v>12656.0018351685</v>
      </c>
      <c r="L59" s="45" t="str">
        <f t="shared" si="4"/>
        <v>162903</v>
      </c>
    </row>
    <row r="60" ht="21" customHeight="1" spans="1:12">
      <c r="A60" s="53">
        <v>58</v>
      </c>
      <c r="B60" s="54">
        <v>16</v>
      </c>
      <c r="C60" s="53">
        <f>'[1]16栋'!K8</f>
        <v>2803</v>
      </c>
      <c r="D60" s="55">
        <f>'[1]16栋'!L8</f>
        <v>136.64</v>
      </c>
      <c r="E60" s="55">
        <f>'[1]16栋'!M8</f>
        <v>109.81</v>
      </c>
      <c r="F60" s="56">
        <f>'[1]16栋'!N8</f>
        <v>13106</v>
      </c>
      <c r="G60" s="56">
        <f>'[1]16栋'!O8</f>
        <v>1790804</v>
      </c>
      <c r="H60" s="56">
        <f t="shared" si="1"/>
        <v>1902504</v>
      </c>
      <c r="I60" s="56">
        <f t="shared" si="2"/>
        <v>2002504</v>
      </c>
      <c r="J60" s="56">
        <f t="shared" si="3"/>
        <v>1790804</v>
      </c>
      <c r="K60" s="56">
        <f t="shared" si="0"/>
        <v>13106.0011709602</v>
      </c>
      <c r="L60" s="45" t="str">
        <f t="shared" si="4"/>
        <v>162803</v>
      </c>
    </row>
    <row r="61" ht="21" customHeight="1" spans="1:12">
      <c r="A61" s="53">
        <v>59</v>
      </c>
      <c r="B61" s="54">
        <v>16</v>
      </c>
      <c r="C61" s="53">
        <f>'[1]16栋'!K9</f>
        <v>2703</v>
      </c>
      <c r="D61" s="55">
        <f>'[1]16栋'!L9</f>
        <v>136.64</v>
      </c>
      <c r="E61" s="55">
        <f>'[1]16栋'!M9</f>
        <v>109.81</v>
      </c>
      <c r="F61" s="56">
        <f>'[1]16栋'!N9</f>
        <v>13136</v>
      </c>
      <c r="G61" s="56">
        <f>'[1]16栋'!O9</f>
        <v>1794903</v>
      </c>
      <c r="H61" s="56">
        <f t="shared" si="1"/>
        <v>1906858</v>
      </c>
      <c r="I61" s="56">
        <f t="shared" si="2"/>
        <v>2006858</v>
      </c>
      <c r="J61" s="56">
        <f t="shared" si="3"/>
        <v>1794903</v>
      </c>
      <c r="K61" s="56">
        <f t="shared" si="0"/>
        <v>13135.99970726</v>
      </c>
      <c r="L61" s="45" t="str">
        <f t="shared" si="4"/>
        <v>162703</v>
      </c>
    </row>
    <row r="62" ht="21" customHeight="1" spans="1:12">
      <c r="A62" s="53">
        <v>60</v>
      </c>
      <c r="B62" s="54">
        <v>16</v>
      </c>
      <c r="C62" s="53">
        <f>'[1]16栋'!K10</f>
        <v>2603</v>
      </c>
      <c r="D62" s="55">
        <f>'[1]16栋'!L10</f>
        <v>136.64</v>
      </c>
      <c r="E62" s="55">
        <f>'[1]16栋'!M10</f>
        <v>109.81</v>
      </c>
      <c r="F62" s="56">
        <f>'[1]16栋'!N10</f>
        <v>13166</v>
      </c>
      <c r="G62" s="56">
        <f>'[1]16栋'!O10</f>
        <v>1799002</v>
      </c>
      <c r="H62" s="56">
        <f t="shared" si="1"/>
        <v>1911213</v>
      </c>
      <c r="I62" s="56">
        <f t="shared" si="2"/>
        <v>2011213</v>
      </c>
      <c r="J62" s="56">
        <f t="shared" si="3"/>
        <v>1799002</v>
      </c>
      <c r="K62" s="56">
        <f t="shared" si="0"/>
        <v>13165.9982435597</v>
      </c>
      <c r="L62" s="45" t="str">
        <f t="shared" si="4"/>
        <v>162603</v>
      </c>
    </row>
    <row r="63" ht="21" customHeight="1" spans="1:12">
      <c r="A63" s="53">
        <v>61</v>
      </c>
      <c r="B63" s="54">
        <v>16</v>
      </c>
      <c r="C63" s="53">
        <f>'[1]16栋'!K11</f>
        <v>2503</v>
      </c>
      <c r="D63" s="55">
        <f>'[1]16栋'!L11</f>
        <v>136.64</v>
      </c>
      <c r="E63" s="55">
        <f>'[1]16栋'!M11</f>
        <v>109.81</v>
      </c>
      <c r="F63" s="56">
        <f>'[1]16栋'!N11</f>
        <v>13196</v>
      </c>
      <c r="G63" s="56">
        <f>'[1]16栋'!O11</f>
        <v>1803101</v>
      </c>
      <c r="H63" s="56">
        <f t="shared" si="1"/>
        <v>1915568</v>
      </c>
      <c r="I63" s="56">
        <f t="shared" si="2"/>
        <v>2015568</v>
      </c>
      <c r="J63" s="56">
        <f t="shared" si="3"/>
        <v>1803101</v>
      </c>
      <c r="K63" s="56">
        <f t="shared" si="0"/>
        <v>13195.9967798595</v>
      </c>
      <c r="L63" s="45" t="str">
        <f t="shared" si="4"/>
        <v>162503</v>
      </c>
    </row>
    <row r="64" ht="21" customHeight="1" spans="1:12">
      <c r="A64" s="53">
        <v>62</v>
      </c>
      <c r="B64" s="54">
        <v>16</v>
      </c>
      <c r="C64" s="53">
        <f>'[1]16栋'!K12</f>
        <v>2403</v>
      </c>
      <c r="D64" s="55">
        <f>'[1]16栋'!L12</f>
        <v>136.64</v>
      </c>
      <c r="E64" s="55">
        <f>'[1]16栋'!M12</f>
        <v>109.81</v>
      </c>
      <c r="F64" s="56">
        <f>'[1]16栋'!N12</f>
        <v>13226</v>
      </c>
      <c r="G64" s="56">
        <f>'[1]16栋'!O12</f>
        <v>1807201</v>
      </c>
      <c r="H64" s="56">
        <f t="shared" si="1"/>
        <v>1919923</v>
      </c>
      <c r="I64" s="56">
        <f t="shared" si="2"/>
        <v>2019923</v>
      </c>
      <c r="J64" s="56">
        <f t="shared" si="3"/>
        <v>1807201</v>
      </c>
      <c r="K64" s="56">
        <f t="shared" si="0"/>
        <v>13226.0026346604</v>
      </c>
      <c r="L64" s="45" t="str">
        <f t="shared" si="4"/>
        <v>162403</v>
      </c>
    </row>
    <row r="65" ht="21" customHeight="1" spans="1:12">
      <c r="A65" s="53">
        <v>63</v>
      </c>
      <c r="B65" s="54">
        <v>16</v>
      </c>
      <c r="C65" s="53">
        <f>'[1]16栋'!K13</f>
        <v>2303</v>
      </c>
      <c r="D65" s="55">
        <f>'[1]16栋'!L13</f>
        <v>136.64</v>
      </c>
      <c r="E65" s="55">
        <f>'[1]16栋'!M13</f>
        <v>109.81</v>
      </c>
      <c r="F65" s="56">
        <f>'[1]16栋'!N13</f>
        <v>13256</v>
      </c>
      <c r="G65" s="56">
        <f>'[1]16栋'!O13</f>
        <v>1811300</v>
      </c>
      <c r="H65" s="56">
        <f t="shared" si="1"/>
        <v>1924278</v>
      </c>
      <c r="I65" s="56">
        <f t="shared" si="2"/>
        <v>2024278</v>
      </c>
      <c r="J65" s="56">
        <f t="shared" si="3"/>
        <v>1811300</v>
      </c>
      <c r="K65" s="56">
        <f t="shared" si="0"/>
        <v>13256.0011709602</v>
      </c>
      <c r="L65" s="45" t="str">
        <f t="shared" si="4"/>
        <v>162303</v>
      </c>
    </row>
    <row r="66" ht="21" customHeight="1" spans="1:12">
      <c r="A66" s="53">
        <v>64</v>
      </c>
      <c r="B66" s="54">
        <v>16</v>
      </c>
      <c r="C66" s="53">
        <f>'[1]16栋'!K14</f>
        <v>2203</v>
      </c>
      <c r="D66" s="55">
        <f>'[1]16栋'!L14</f>
        <v>136.64</v>
      </c>
      <c r="E66" s="55">
        <f>'[1]16栋'!M14</f>
        <v>109.81</v>
      </c>
      <c r="F66" s="56">
        <f>'[1]16栋'!N14</f>
        <v>13286</v>
      </c>
      <c r="G66" s="56">
        <f>'[1]16栋'!O14</f>
        <v>1815399</v>
      </c>
      <c r="H66" s="56">
        <f t="shared" si="1"/>
        <v>1928633</v>
      </c>
      <c r="I66" s="56">
        <f t="shared" si="2"/>
        <v>2028633</v>
      </c>
      <c r="J66" s="56">
        <f t="shared" si="3"/>
        <v>1815399</v>
      </c>
      <c r="K66" s="56">
        <f t="shared" si="0"/>
        <v>13285.99970726</v>
      </c>
      <c r="L66" s="45" t="str">
        <f t="shared" si="4"/>
        <v>162203</v>
      </c>
    </row>
    <row r="67" ht="21" customHeight="1" spans="1:12">
      <c r="A67" s="53">
        <v>65</v>
      </c>
      <c r="B67" s="54">
        <v>16</v>
      </c>
      <c r="C67" s="53">
        <f>'[1]16栋'!K15</f>
        <v>2103</v>
      </c>
      <c r="D67" s="55">
        <f>'[1]16栋'!L15</f>
        <v>136.64</v>
      </c>
      <c r="E67" s="55">
        <f>'[1]16栋'!M15</f>
        <v>109.81</v>
      </c>
      <c r="F67" s="56">
        <f>'[1]16栋'!N15</f>
        <v>13256</v>
      </c>
      <c r="G67" s="56">
        <f>'[1]16栋'!O15</f>
        <v>1811300</v>
      </c>
      <c r="H67" s="56">
        <f t="shared" si="1"/>
        <v>1924278</v>
      </c>
      <c r="I67" s="56">
        <f t="shared" si="2"/>
        <v>2024278</v>
      </c>
      <c r="J67" s="56">
        <f t="shared" si="3"/>
        <v>1811300</v>
      </c>
      <c r="K67" s="56">
        <f t="shared" ref="K67:K87" si="5">J67/D67</f>
        <v>13256.0011709602</v>
      </c>
      <c r="L67" s="45" t="str">
        <f t="shared" si="4"/>
        <v>162103</v>
      </c>
    </row>
    <row r="68" ht="21" customHeight="1" spans="1:12">
      <c r="A68" s="53">
        <v>66</v>
      </c>
      <c r="B68" s="54">
        <v>16</v>
      </c>
      <c r="C68" s="53">
        <f>'[1]16栋'!K16</f>
        <v>2003</v>
      </c>
      <c r="D68" s="55">
        <f>'[1]16栋'!L16</f>
        <v>136.64</v>
      </c>
      <c r="E68" s="55">
        <f>'[1]16栋'!M16</f>
        <v>109.81</v>
      </c>
      <c r="F68" s="56">
        <f>'[1]16栋'!N16</f>
        <v>13226</v>
      </c>
      <c r="G68" s="56">
        <f>'[1]16栋'!O16</f>
        <v>1807201</v>
      </c>
      <c r="H68" s="56">
        <f t="shared" ref="H68:H86" si="6">ROUND(G68/0.98/0.98/0.99/0.99,0)</f>
        <v>1919923</v>
      </c>
      <c r="I68" s="56">
        <f t="shared" ref="I68:I86" si="7">H68+100000</f>
        <v>2019923</v>
      </c>
      <c r="J68" s="56">
        <f t="shared" ref="J68:J86" si="8">ROUND((I68-100000)*0.98*0.98*0.99*0.99,0)</f>
        <v>1807201</v>
      </c>
      <c r="K68" s="56">
        <f t="shared" si="5"/>
        <v>13226.0026346604</v>
      </c>
      <c r="L68" s="45" t="str">
        <f t="shared" ref="L68:L86" si="9">B68&amp;C68</f>
        <v>162003</v>
      </c>
    </row>
    <row r="69" ht="21" customHeight="1" spans="1:12">
      <c r="A69" s="53">
        <v>67</v>
      </c>
      <c r="B69" s="54">
        <v>16</v>
      </c>
      <c r="C69" s="53">
        <f>'[1]16栋'!K17</f>
        <v>1903</v>
      </c>
      <c r="D69" s="55">
        <f>'[1]16栋'!L17</f>
        <v>136.64</v>
      </c>
      <c r="E69" s="55">
        <f>'[1]16栋'!M17</f>
        <v>109.81</v>
      </c>
      <c r="F69" s="56">
        <f>'[1]16栋'!N17</f>
        <v>13196</v>
      </c>
      <c r="G69" s="56">
        <f>'[1]16栋'!O17</f>
        <v>1803101</v>
      </c>
      <c r="H69" s="56">
        <f t="shared" si="6"/>
        <v>1915568</v>
      </c>
      <c r="I69" s="56">
        <f t="shared" si="7"/>
        <v>2015568</v>
      </c>
      <c r="J69" s="56">
        <f t="shared" si="8"/>
        <v>1803101</v>
      </c>
      <c r="K69" s="56">
        <f t="shared" si="5"/>
        <v>13195.9967798595</v>
      </c>
      <c r="L69" s="45" t="str">
        <f t="shared" si="9"/>
        <v>161903</v>
      </c>
    </row>
    <row r="70" ht="21" customHeight="1" spans="1:12">
      <c r="A70" s="53">
        <v>68</v>
      </c>
      <c r="B70" s="54">
        <v>16</v>
      </c>
      <c r="C70" s="53">
        <f>'[1]16栋'!K18</f>
        <v>1803</v>
      </c>
      <c r="D70" s="55">
        <f>'[1]16栋'!L18</f>
        <v>136.64</v>
      </c>
      <c r="E70" s="55">
        <f>'[1]16栋'!M18</f>
        <v>109.81</v>
      </c>
      <c r="F70" s="56">
        <f>'[1]16栋'!N18</f>
        <v>13166</v>
      </c>
      <c r="G70" s="56">
        <f>'[1]16栋'!O18</f>
        <v>1799002</v>
      </c>
      <c r="H70" s="56">
        <f t="shared" si="6"/>
        <v>1911213</v>
      </c>
      <c r="I70" s="56">
        <f t="shared" si="7"/>
        <v>2011213</v>
      </c>
      <c r="J70" s="56">
        <f t="shared" si="8"/>
        <v>1799002</v>
      </c>
      <c r="K70" s="56">
        <f t="shared" si="5"/>
        <v>13165.9982435597</v>
      </c>
      <c r="L70" s="45" t="str">
        <f t="shared" si="9"/>
        <v>161803</v>
      </c>
    </row>
    <row r="71" ht="21" customHeight="1" spans="1:12">
      <c r="A71" s="53">
        <v>69</v>
      </c>
      <c r="B71" s="54">
        <v>16</v>
      </c>
      <c r="C71" s="53">
        <f>'[1]16栋'!K19</f>
        <v>1703</v>
      </c>
      <c r="D71" s="55">
        <f>'[1]16栋'!L19</f>
        <v>136.64</v>
      </c>
      <c r="E71" s="55">
        <f>'[1]16栋'!M19</f>
        <v>109.81</v>
      </c>
      <c r="F71" s="56">
        <f>'[1]16栋'!N19</f>
        <v>13136</v>
      </c>
      <c r="G71" s="56">
        <f>'[1]16栋'!O19</f>
        <v>1794903</v>
      </c>
      <c r="H71" s="56">
        <f t="shared" si="6"/>
        <v>1906858</v>
      </c>
      <c r="I71" s="56">
        <f t="shared" si="7"/>
        <v>2006858</v>
      </c>
      <c r="J71" s="56">
        <f t="shared" si="8"/>
        <v>1794903</v>
      </c>
      <c r="K71" s="56">
        <f t="shared" si="5"/>
        <v>13135.99970726</v>
      </c>
      <c r="L71" s="45" t="str">
        <f t="shared" si="9"/>
        <v>161703</v>
      </c>
    </row>
    <row r="72" ht="21" customHeight="1" spans="1:12">
      <c r="A72" s="53">
        <v>70</v>
      </c>
      <c r="B72" s="54">
        <v>16</v>
      </c>
      <c r="C72" s="53">
        <f>'[1]16栋'!K20</f>
        <v>1603</v>
      </c>
      <c r="D72" s="55">
        <f>'[1]16栋'!L20</f>
        <v>136.64</v>
      </c>
      <c r="E72" s="55">
        <f>'[1]16栋'!M20</f>
        <v>109.81</v>
      </c>
      <c r="F72" s="56">
        <f>'[1]16栋'!N20</f>
        <v>13106</v>
      </c>
      <c r="G72" s="56">
        <f>'[1]16栋'!O20</f>
        <v>1790804</v>
      </c>
      <c r="H72" s="56">
        <f t="shared" si="6"/>
        <v>1902504</v>
      </c>
      <c r="I72" s="56">
        <f t="shared" si="7"/>
        <v>2002504</v>
      </c>
      <c r="J72" s="56">
        <f t="shared" si="8"/>
        <v>1790804</v>
      </c>
      <c r="K72" s="56">
        <f t="shared" si="5"/>
        <v>13106.0011709602</v>
      </c>
      <c r="L72" s="45" t="str">
        <f t="shared" si="9"/>
        <v>161603</v>
      </c>
    </row>
    <row r="73" ht="21" customHeight="1" spans="1:12">
      <c r="A73" s="53">
        <v>71</v>
      </c>
      <c r="B73" s="54">
        <v>16</v>
      </c>
      <c r="C73" s="53">
        <f>'[1]16栋'!K21</f>
        <v>1503</v>
      </c>
      <c r="D73" s="55">
        <f>'[1]16栋'!L21</f>
        <v>136.64</v>
      </c>
      <c r="E73" s="55">
        <f>'[1]16栋'!M21</f>
        <v>109.81</v>
      </c>
      <c r="F73" s="56">
        <f>'[1]16栋'!N21</f>
        <v>13076</v>
      </c>
      <c r="G73" s="56">
        <f>'[1]16栋'!O21</f>
        <v>1786705</v>
      </c>
      <c r="H73" s="56">
        <f t="shared" si="6"/>
        <v>1898149</v>
      </c>
      <c r="I73" s="56">
        <f t="shared" si="7"/>
        <v>1998149</v>
      </c>
      <c r="J73" s="56">
        <f t="shared" si="8"/>
        <v>1786705</v>
      </c>
      <c r="K73" s="56">
        <f t="shared" si="5"/>
        <v>13076.0026346604</v>
      </c>
      <c r="L73" s="45" t="str">
        <f t="shared" si="9"/>
        <v>161503</v>
      </c>
    </row>
    <row r="74" ht="21" customHeight="1" spans="1:12">
      <c r="A74" s="53">
        <v>72</v>
      </c>
      <c r="B74" s="54">
        <v>16</v>
      </c>
      <c r="C74" s="53">
        <f>'[1]16栋'!K22</f>
        <v>1403</v>
      </c>
      <c r="D74" s="55">
        <f>'[1]16栋'!L22</f>
        <v>136.64</v>
      </c>
      <c r="E74" s="55">
        <f>'[1]16栋'!M22</f>
        <v>109.81</v>
      </c>
      <c r="F74" s="56">
        <f>'[1]16栋'!N22</f>
        <v>13046</v>
      </c>
      <c r="G74" s="56">
        <f>'[1]16栋'!O22</f>
        <v>1782605</v>
      </c>
      <c r="H74" s="56">
        <f t="shared" si="6"/>
        <v>1893793</v>
      </c>
      <c r="I74" s="56">
        <f t="shared" si="7"/>
        <v>1993793</v>
      </c>
      <c r="J74" s="56">
        <f t="shared" si="8"/>
        <v>1782605</v>
      </c>
      <c r="K74" s="56">
        <f t="shared" si="5"/>
        <v>13045.9967798595</v>
      </c>
      <c r="L74" s="45" t="str">
        <f t="shared" si="9"/>
        <v>161403</v>
      </c>
    </row>
    <row r="75" ht="21" customHeight="1" spans="1:12">
      <c r="A75" s="53">
        <v>73</v>
      </c>
      <c r="B75" s="54">
        <v>16</v>
      </c>
      <c r="C75" s="53">
        <f>'[1]16栋'!K23</f>
        <v>1303</v>
      </c>
      <c r="D75" s="55">
        <f>'[1]16栋'!L23</f>
        <v>136.64</v>
      </c>
      <c r="E75" s="55">
        <f>'[1]16栋'!M23</f>
        <v>109.81</v>
      </c>
      <c r="F75" s="56">
        <f>'[1]16栋'!N23</f>
        <v>13016</v>
      </c>
      <c r="G75" s="56">
        <f>'[1]16栋'!O23</f>
        <v>1778506</v>
      </c>
      <c r="H75" s="56">
        <f t="shared" si="6"/>
        <v>1889439</v>
      </c>
      <c r="I75" s="56">
        <f t="shared" si="7"/>
        <v>1989439</v>
      </c>
      <c r="J75" s="56">
        <f t="shared" si="8"/>
        <v>1778506</v>
      </c>
      <c r="K75" s="56">
        <f t="shared" si="5"/>
        <v>13015.9982435597</v>
      </c>
      <c r="L75" s="45" t="str">
        <f t="shared" si="9"/>
        <v>161303</v>
      </c>
    </row>
    <row r="76" ht="21" customHeight="1" spans="1:12">
      <c r="A76" s="53">
        <v>74</v>
      </c>
      <c r="B76" s="54">
        <v>16</v>
      </c>
      <c r="C76" s="53">
        <f>'[1]16栋'!K24</f>
        <v>1203</v>
      </c>
      <c r="D76" s="55">
        <f>'[1]16栋'!L24</f>
        <v>136.64</v>
      </c>
      <c r="E76" s="55">
        <f>'[1]16栋'!M24</f>
        <v>109.81</v>
      </c>
      <c r="F76" s="56">
        <f>'[1]16栋'!N24</f>
        <v>12986</v>
      </c>
      <c r="G76" s="56">
        <f>'[1]16栋'!O24</f>
        <v>1774407</v>
      </c>
      <c r="H76" s="56">
        <f t="shared" si="6"/>
        <v>1885084</v>
      </c>
      <c r="I76" s="56">
        <f t="shared" si="7"/>
        <v>1985084</v>
      </c>
      <c r="J76" s="56">
        <f t="shared" si="8"/>
        <v>1774407</v>
      </c>
      <c r="K76" s="56">
        <f t="shared" si="5"/>
        <v>12985.99970726</v>
      </c>
      <c r="L76" s="45" t="str">
        <f t="shared" si="9"/>
        <v>161203</v>
      </c>
    </row>
    <row r="77" ht="21" customHeight="1" spans="1:12">
      <c r="A77" s="53">
        <v>75</v>
      </c>
      <c r="B77" s="54">
        <v>16</v>
      </c>
      <c r="C77" s="53">
        <f>'[1]16栋'!K25</f>
        <v>1103</v>
      </c>
      <c r="D77" s="55">
        <f>'[1]16栋'!L25</f>
        <v>136.64</v>
      </c>
      <c r="E77" s="55">
        <f>'[1]16栋'!M25</f>
        <v>109.81</v>
      </c>
      <c r="F77" s="56">
        <f>'[1]16栋'!N25</f>
        <v>12956</v>
      </c>
      <c r="G77" s="56">
        <f>'[1]16栋'!O25</f>
        <v>1770308</v>
      </c>
      <c r="H77" s="56">
        <f t="shared" si="6"/>
        <v>1880729</v>
      </c>
      <c r="I77" s="56">
        <f t="shared" si="7"/>
        <v>1980729</v>
      </c>
      <c r="J77" s="56">
        <f t="shared" si="8"/>
        <v>1770308</v>
      </c>
      <c r="K77" s="56">
        <f t="shared" si="5"/>
        <v>12956.0011709602</v>
      </c>
      <c r="L77" s="45" t="str">
        <f t="shared" si="9"/>
        <v>161103</v>
      </c>
    </row>
    <row r="78" ht="21" customHeight="1" spans="1:12">
      <c r="A78" s="53">
        <v>76</v>
      </c>
      <c r="B78" s="54">
        <v>16</v>
      </c>
      <c r="C78" s="53">
        <f>'[1]16栋'!K26</f>
        <v>1003</v>
      </c>
      <c r="D78" s="55">
        <f>'[1]16栋'!L26</f>
        <v>136.64</v>
      </c>
      <c r="E78" s="55">
        <f>'[1]16栋'!M26</f>
        <v>109.81</v>
      </c>
      <c r="F78" s="56">
        <f>'[1]16栋'!N26</f>
        <v>12926</v>
      </c>
      <c r="G78" s="56">
        <f>'[1]16栋'!O26</f>
        <v>1766209</v>
      </c>
      <c r="H78" s="56">
        <f t="shared" si="6"/>
        <v>1876375</v>
      </c>
      <c r="I78" s="56">
        <f t="shared" si="7"/>
        <v>1976375</v>
      </c>
      <c r="J78" s="56">
        <f t="shared" si="8"/>
        <v>1766209</v>
      </c>
      <c r="K78" s="56">
        <f t="shared" si="5"/>
        <v>12926.0026346604</v>
      </c>
      <c r="L78" s="45" t="str">
        <f t="shared" si="9"/>
        <v>161003</v>
      </c>
    </row>
    <row r="79" ht="21" customHeight="1" spans="1:12">
      <c r="A79" s="53">
        <v>77</v>
      </c>
      <c r="B79" s="54">
        <v>16</v>
      </c>
      <c r="C79" s="53">
        <f>'[1]16栋'!K27</f>
        <v>903</v>
      </c>
      <c r="D79" s="55">
        <f>'[1]16栋'!L27</f>
        <v>136.64</v>
      </c>
      <c r="E79" s="55">
        <f>'[1]16栋'!M27</f>
        <v>109.81</v>
      </c>
      <c r="F79" s="56">
        <f>'[1]16栋'!N27</f>
        <v>12896</v>
      </c>
      <c r="G79" s="56">
        <f>'[1]16栋'!O27</f>
        <v>1762109</v>
      </c>
      <c r="H79" s="56">
        <f t="shared" si="6"/>
        <v>1872019</v>
      </c>
      <c r="I79" s="56">
        <f t="shared" si="7"/>
        <v>1972019</v>
      </c>
      <c r="J79" s="56">
        <f t="shared" si="8"/>
        <v>1762109</v>
      </c>
      <c r="K79" s="56">
        <f t="shared" si="5"/>
        <v>12895.9967798595</v>
      </c>
      <c r="L79" s="45" t="str">
        <f t="shared" si="9"/>
        <v>16903</v>
      </c>
    </row>
    <row r="80" ht="21" customHeight="1" spans="1:12">
      <c r="A80" s="53">
        <v>78</v>
      </c>
      <c r="B80" s="54">
        <v>16</v>
      </c>
      <c r="C80" s="53">
        <f>'[1]16栋'!K28</f>
        <v>803</v>
      </c>
      <c r="D80" s="55">
        <f>'[1]16栋'!L28</f>
        <v>136.64</v>
      </c>
      <c r="E80" s="55">
        <f>'[1]16栋'!M28</f>
        <v>109.81</v>
      </c>
      <c r="F80" s="56">
        <f>'[1]16栋'!N28</f>
        <v>12866</v>
      </c>
      <c r="G80" s="56">
        <f>'[1]16栋'!O28</f>
        <v>1758010</v>
      </c>
      <c r="H80" s="56">
        <f t="shared" si="6"/>
        <v>1867664</v>
      </c>
      <c r="I80" s="56">
        <f t="shared" si="7"/>
        <v>1967664</v>
      </c>
      <c r="J80" s="56">
        <f t="shared" si="8"/>
        <v>1758010</v>
      </c>
      <c r="K80" s="56">
        <f t="shared" si="5"/>
        <v>12865.9982435597</v>
      </c>
      <c r="L80" s="45" t="str">
        <f t="shared" si="9"/>
        <v>16803</v>
      </c>
    </row>
    <row r="81" ht="21" customHeight="1" spans="1:12">
      <c r="A81" s="53">
        <v>79</v>
      </c>
      <c r="B81" s="54">
        <v>16</v>
      </c>
      <c r="C81" s="53">
        <f>'[1]16栋'!K29</f>
        <v>703</v>
      </c>
      <c r="D81" s="55">
        <f>'[1]16栋'!L29</f>
        <v>136.64</v>
      </c>
      <c r="E81" s="55">
        <f>'[1]16栋'!M29</f>
        <v>109.81</v>
      </c>
      <c r="F81" s="56">
        <f>'[1]16栋'!N29</f>
        <v>12836</v>
      </c>
      <c r="G81" s="56">
        <f>'[1]16栋'!O29</f>
        <v>1753911</v>
      </c>
      <c r="H81" s="56">
        <f t="shared" si="6"/>
        <v>1863310</v>
      </c>
      <c r="I81" s="56">
        <f t="shared" si="7"/>
        <v>1963310</v>
      </c>
      <c r="J81" s="56">
        <f t="shared" si="8"/>
        <v>1753911</v>
      </c>
      <c r="K81" s="56">
        <f t="shared" si="5"/>
        <v>12835.99970726</v>
      </c>
      <c r="L81" s="45" t="str">
        <f t="shared" si="9"/>
        <v>16703</v>
      </c>
    </row>
    <row r="82" ht="21" customHeight="1" spans="1:12">
      <c r="A82" s="53">
        <v>80</v>
      </c>
      <c r="B82" s="54">
        <v>16</v>
      </c>
      <c r="C82" s="53">
        <f>'[1]16栋'!K30</f>
        <v>603</v>
      </c>
      <c r="D82" s="55">
        <f>'[1]16栋'!L30</f>
        <v>136.64</v>
      </c>
      <c r="E82" s="55">
        <f>'[1]16栋'!M30</f>
        <v>109.81</v>
      </c>
      <c r="F82" s="56">
        <f>'[1]16栋'!N30</f>
        <v>12806</v>
      </c>
      <c r="G82" s="56">
        <f>'[1]16栋'!O30</f>
        <v>1749812</v>
      </c>
      <c r="H82" s="56">
        <f t="shared" si="6"/>
        <v>1858955</v>
      </c>
      <c r="I82" s="56">
        <f t="shared" si="7"/>
        <v>1958955</v>
      </c>
      <c r="J82" s="56">
        <f t="shared" si="8"/>
        <v>1749812</v>
      </c>
      <c r="K82" s="56">
        <f t="shared" si="5"/>
        <v>12806.0011709602</v>
      </c>
      <c r="L82" s="45" t="str">
        <f t="shared" si="9"/>
        <v>16603</v>
      </c>
    </row>
    <row r="83" ht="21" customHeight="1" spans="1:12">
      <c r="A83" s="53">
        <v>81</v>
      </c>
      <c r="B83" s="54">
        <v>16</v>
      </c>
      <c r="C83" s="53">
        <f>'[1]16栋'!K31</f>
        <v>503</v>
      </c>
      <c r="D83" s="55">
        <f>'[1]16栋'!L31</f>
        <v>136.64</v>
      </c>
      <c r="E83" s="55">
        <f>'[1]16栋'!M31</f>
        <v>109.81</v>
      </c>
      <c r="F83" s="56">
        <f>'[1]16栋'!N31</f>
        <v>12756</v>
      </c>
      <c r="G83" s="56">
        <f>'[1]16栋'!O31</f>
        <v>1742980</v>
      </c>
      <c r="H83" s="56">
        <f t="shared" si="6"/>
        <v>1851697</v>
      </c>
      <c r="I83" s="56">
        <f t="shared" si="7"/>
        <v>1951697</v>
      </c>
      <c r="J83" s="56">
        <f t="shared" si="8"/>
        <v>1742980</v>
      </c>
      <c r="K83" s="56">
        <f t="shared" si="5"/>
        <v>12756.0011709602</v>
      </c>
      <c r="L83" s="45" t="str">
        <f t="shared" si="9"/>
        <v>16503</v>
      </c>
    </row>
    <row r="84" ht="21" customHeight="1" spans="1:12">
      <c r="A84" s="53">
        <v>82</v>
      </c>
      <c r="B84" s="54">
        <v>16</v>
      </c>
      <c r="C84" s="53">
        <f>'[1]16栋'!K32</f>
        <v>403</v>
      </c>
      <c r="D84" s="55">
        <f>'[1]16栋'!L32</f>
        <v>136.64</v>
      </c>
      <c r="E84" s="55">
        <f>'[1]16栋'!M32</f>
        <v>109.81</v>
      </c>
      <c r="F84" s="56">
        <f>'[1]16栋'!N32</f>
        <v>12706</v>
      </c>
      <c r="G84" s="56">
        <f>'[1]16栋'!O32</f>
        <v>1736148</v>
      </c>
      <c r="H84" s="56">
        <f t="shared" si="6"/>
        <v>1844439</v>
      </c>
      <c r="I84" s="56">
        <f t="shared" si="7"/>
        <v>1944439</v>
      </c>
      <c r="J84" s="56">
        <f t="shared" si="8"/>
        <v>1736148</v>
      </c>
      <c r="K84" s="56">
        <f t="shared" si="5"/>
        <v>12706.0011709602</v>
      </c>
      <c r="L84" s="45" t="str">
        <f t="shared" si="9"/>
        <v>16403</v>
      </c>
    </row>
    <row r="85" ht="21" customHeight="1" spans="1:12">
      <c r="A85" s="53">
        <v>83</v>
      </c>
      <c r="B85" s="54">
        <v>16</v>
      </c>
      <c r="C85" s="53">
        <f>'[1]16栋'!K33</f>
        <v>303</v>
      </c>
      <c r="D85" s="55">
        <f>'[1]16栋'!L33</f>
        <v>136.64</v>
      </c>
      <c r="E85" s="55">
        <f>'[1]16栋'!M33</f>
        <v>109.81</v>
      </c>
      <c r="F85" s="56">
        <f>'[1]16栋'!N33</f>
        <v>12656</v>
      </c>
      <c r="G85" s="56">
        <f>'[1]16栋'!O33</f>
        <v>1729316</v>
      </c>
      <c r="H85" s="56">
        <f t="shared" si="6"/>
        <v>1837180</v>
      </c>
      <c r="I85" s="56">
        <f t="shared" si="7"/>
        <v>1937180</v>
      </c>
      <c r="J85" s="56">
        <f t="shared" si="8"/>
        <v>1729316</v>
      </c>
      <c r="K85" s="56">
        <f t="shared" si="5"/>
        <v>12656.0011709602</v>
      </c>
      <c r="L85" s="45" t="str">
        <f t="shared" si="9"/>
        <v>16303</v>
      </c>
    </row>
    <row r="86" ht="21" customHeight="1" spans="1:12">
      <c r="A86" s="53">
        <v>84</v>
      </c>
      <c r="B86" s="54">
        <v>16</v>
      </c>
      <c r="C86" s="53">
        <f>'[1]16栋'!K34</f>
        <v>203</v>
      </c>
      <c r="D86" s="55">
        <f>'[1]16栋'!L34</f>
        <v>136.64</v>
      </c>
      <c r="E86" s="55">
        <f>'[1]16栋'!M34</f>
        <v>109.81</v>
      </c>
      <c r="F86" s="56">
        <f>'[1]16栋'!N34</f>
        <v>12606</v>
      </c>
      <c r="G86" s="56">
        <f>'[1]16栋'!O34</f>
        <v>1722484</v>
      </c>
      <c r="H86" s="56">
        <f t="shared" si="6"/>
        <v>1829922</v>
      </c>
      <c r="I86" s="56">
        <f t="shared" si="7"/>
        <v>1929922</v>
      </c>
      <c r="J86" s="56">
        <f t="shared" si="8"/>
        <v>1722484</v>
      </c>
      <c r="K86" s="56">
        <f t="shared" si="5"/>
        <v>12606.0011709602</v>
      </c>
      <c r="L86" s="45" t="str">
        <f t="shared" si="9"/>
        <v>16203</v>
      </c>
    </row>
    <row r="87" ht="21" customHeight="1" spans="1:11">
      <c r="A87" s="58" t="s">
        <v>12</v>
      </c>
      <c r="B87" s="59"/>
      <c r="C87" s="60"/>
      <c r="D87" s="53">
        <f>SUM(D3:D86)</f>
        <v>11584.69</v>
      </c>
      <c r="E87" s="53"/>
      <c r="F87" s="56">
        <f>G87/D87</f>
        <v>11512.3758167029</v>
      </c>
      <c r="G87" s="56">
        <f>SUM(G3:G86)</f>
        <v>133367305</v>
      </c>
      <c r="H87" s="56">
        <f>SUM(H3:H86)</f>
        <v>141685964</v>
      </c>
      <c r="I87" s="56">
        <f>SUM(I3:I86)</f>
        <v>150085964</v>
      </c>
      <c r="J87" s="56">
        <f>SUM(J3:J86)</f>
        <v>133367305</v>
      </c>
      <c r="K87" s="56">
        <f t="shared" si="5"/>
        <v>11512.3758167029</v>
      </c>
    </row>
    <row r="89" s="44" customFormat="1" ht="21" customHeight="1"/>
  </sheetData>
  <autoFilter ref="A2:K87">
    <extLst/>
  </autoFilter>
  <mergeCells count="2">
    <mergeCell ref="A1:K1"/>
    <mergeCell ref="A87:B87"/>
  </mergeCells>
  <printOptions horizontalCentered="1"/>
  <pageMargins left="0.471527777777778" right="0.275" top="0.432638888888889" bottom="1.85" header="0.0777777777777778" footer="0.118055555555556"/>
  <pageSetup paperSize="9" orientation="landscape"/>
  <headerFooter>
    <oddHeader>&amp;R第 &amp;P 页，共 &amp;N 页</oddHeader>
    <oddFooter>&amp;L乙方营销部审核&amp;"宋体"&amp;U                             
&amp;C甲方营销部审核&amp;"宋体"&amp;U                             &amp;U
甲方财务部审核&amp;U                               &amp;U
甲方股东签批&amp;U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P89"/>
  <sheetViews>
    <sheetView tabSelected="1" workbookViewId="0">
      <pane ySplit="3" topLeftCell="A61" activePane="bottomLeft" state="frozen"/>
      <selection/>
      <selection pane="bottomLeft" activeCell="A3" sqref="$A3:$XFD3"/>
    </sheetView>
  </sheetViews>
  <sheetFormatPr defaultColWidth="9" defaultRowHeight="13.5"/>
  <cols>
    <col min="1" max="1" width="4.25" customWidth="1"/>
    <col min="2" max="2" width="9.25" customWidth="1"/>
    <col min="3" max="3" width="9.75" customWidth="1"/>
    <col min="4" max="4" width="4.625" hidden="1" customWidth="1"/>
    <col min="5" max="5" width="5.625" customWidth="1"/>
    <col min="6" max="6" width="14.3916666666667" customWidth="1"/>
    <col min="7" max="7" width="6.625" customWidth="1"/>
    <col min="8" max="8" width="10.75" customWidth="1"/>
    <col min="10" max="10" width="10.5" style="2" customWidth="1"/>
    <col min="11" max="11" width="11.375" style="3" customWidth="1"/>
    <col min="12" max="12" width="11.5" style="1"/>
    <col min="13" max="13" width="13.875" customWidth="1"/>
    <col min="14" max="14" width="7.125" customWidth="1"/>
    <col min="15" max="15" width="8" customWidth="1"/>
    <col min="16" max="16" width="6.74166666666667" customWidth="1"/>
  </cols>
  <sheetData>
    <row r="1" ht="27" customHeight="1" spans="1:16">
      <c r="A1" s="4" t="s">
        <v>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2.5" customHeight="1" spans="1:15">
      <c r="A2" s="5" t="s">
        <v>14</v>
      </c>
      <c r="B2" s="5"/>
      <c r="C2" s="5"/>
      <c r="D2" s="5"/>
      <c r="E2" s="5"/>
      <c r="F2" s="5"/>
      <c r="G2" s="5"/>
      <c r="H2" s="5"/>
      <c r="I2" s="5"/>
      <c r="J2" s="12" t="s">
        <v>15</v>
      </c>
      <c r="K2" s="12"/>
      <c r="L2" s="13" t="s">
        <v>16</v>
      </c>
      <c r="M2" s="13"/>
      <c r="N2" s="5"/>
      <c r="O2" s="5"/>
    </row>
    <row r="3" ht="45" customHeight="1" spans="1:16">
      <c r="A3" s="6" t="s">
        <v>17</v>
      </c>
      <c r="B3" s="7" t="s">
        <v>18</v>
      </c>
      <c r="C3" s="7" t="s">
        <v>3</v>
      </c>
      <c r="D3" s="7"/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14" t="s">
        <v>25</v>
      </c>
      <c r="L3" s="14" t="s">
        <v>26</v>
      </c>
      <c r="M3" s="15" t="s">
        <v>27</v>
      </c>
      <c r="N3" s="16" t="s">
        <v>28</v>
      </c>
      <c r="O3" s="7" t="s">
        <v>29</v>
      </c>
      <c r="P3" s="8" t="s">
        <v>30</v>
      </c>
    </row>
    <row r="4" ht="17" customHeight="1" spans="1:16">
      <c r="A4" s="8">
        <v>1</v>
      </c>
      <c r="B4" s="9">
        <v>8</v>
      </c>
      <c r="C4" s="9" t="s">
        <v>31</v>
      </c>
      <c r="D4" s="9">
        <v>1</v>
      </c>
      <c r="E4" s="10">
        <v>2</v>
      </c>
      <c r="F4" s="9" t="s">
        <v>32</v>
      </c>
      <c r="G4" s="9">
        <v>3</v>
      </c>
      <c r="H4" s="11">
        <v>112.96</v>
      </c>
      <c r="I4" s="9">
        <f>H4-J4</f>
        <v>20.57</v>
      </c>
      <c r="J4" s="11">
        <v>92.39</v>
      </c>
      <c r="K4" s="17">
        <v>9407.05882352941</v>
      </c>
      <c r="L4" s="18">
        <f>ROUND(M4/J4,0)</f>
        <v>11501</v>
      </c>
      <c r="M4" s="19">
        <f>H4*K4</f>
        <v>1062621.36470588</v>
      </c>
      <c r="N4" s="20"/>
      <c r="O4" s="21" t="s">
        <v>33</v>
      </c>
      <c r="P4" s="8" t="s">
        <v>34</v>
      </c>
    </row>
    <row r="5" ht="17" customHeight="1" spans="1:16">
      <c r="A5" s="8">
        <v>2</v>
      </c>
      <c r="B5" s="9">
        <v>8</v>
      </c>
      <c r="C5" s="9" t="s">
        <v>35</v>
      </c>
      <c r="D5" s="9">
        <v>2</v>
      </c>
      <c r="E5" s="10">
        <v>2</v>
      </c>
      <c r="F5" s="9" t="s">
        <v>36</v>
      </c>
      <c r="G5" s="9">
        <v>3</v>
      </c>
      <c r="H5" s="11">
        <v>139.31</v>
      </c>
      <c r="I5" s="9">
        <f>H5-J5</f>
        <v>25.37</v>
      </c>
      <c r="J5" s="11">
        <v>113.94</v>
      </c>
      <c r="K5" s="17">
        <v>9430.58823529412</v>
      </c>
      <c r="L5" s="18">
        <f>ROUND(M5/J5,0)</f>
        <v>11530</v>
      </c>
      <c r="M5" s="19">
        <f>H5*K5</f>
        <v>1313775.24705882</v>
      </c>
      <c r="N5" s="20"/>
      <c r="O5" s="21" t="s">
        <v>33</v>
      </c>
      <c r="P5" s="8" t="s">
        <v>34</v>
      </c>
    </row>
    <row r="6" ht="17" customHeight="1" spans="1:16">
      <c r="A6" s="8">
        <v>3</v>
      </c>
      <c r="B6" s="9">
        <v>8</v>
      </c>
      <c r="C6" s="9" t="s">
        <v>37</v>
      </c>
      <c r="D6" s="9">
        <v>3</v>
      </c>
      <c r="E6" s="10">
        <v>2</v>
      </c>
      <c r="F6" s="9" t="s">
        <v>32</v>
      </c>
      <c r="G6" s="9">
        <v>3</v>
      </c>
      <c r="H6" s="11">
        <v>119.74</v>
      </c>
      <c r="I6" s="9">
        <f>H6-J6</f>
        <v>21.81</v>
      </c>
      <c r="J6" s="11">
        <v>97.93</v>
      </c>
      <c r="K6" s="17">
        <v>9371.76470588235</v>
      </c>
      <c r="L6" s="18">
        <f>ROUND(M6/J6,0)</f>
        <v>11459</v>
      </c>
      <c r="M6" s="19">
        <f>H6*K6</f>
        <v>1122175.10588235</v>
      </c>
      <c r="N6" s="20"/>
      <c r="O6" s="21" t="s">
        <v>33</v>
      </c>
      <c r="P6" s="8" t="s">
        <v>34</v>
      </c>
    </row>
    <row r="7" ht="17" customHeight="1" spans="1:16">
      <c r="A7" s="8">
        <v>4</v>
      </c>
      <c r="B7" s="9">
        <v>8</v>
      </c>
      <c r="C7" s="9" t="s">
        <v>38</v>
      </c>
      <c r="D7" s="9">
        <v>4</v>
      </c>
      <c r="E7" s="10">
        <v>2</v>
      </c>
      <c r="F7" s="9" t="s">
        <v>32</v>
      </c>
      <c r="G7" s="9">
        <v>3</v>
      </c>
      <c r="H7" s="11">
        <v>99.04</v>
      </c>
      <c r="I7" s="9">
        <f>H7-J7</f>
        <v>18.04</v>
      </c>
      <c r="J7" s="11">
        <v>81</v>
      </c>
      <c r="K7" s="17">
        <v>9136.47058823529</v>
      </c>
      <c r="L7" s="18">
        <f>ROUND(M7/J7,0)</f>
        <v>11171</v>
      </c>
      <c r="M7" s="19">
        <f>H7*K7</f>
        <v>904876.047058824</v>
      </c>
      <c r="N7" s="20"/>
      <c r="O7" s="21" t="s">
        <v>33</v>
      </c>
      <c r="P7" s="8" t="s">
        <v>34</v>
      </c>
    </row>
    <row r="8" ht="17" customHeight="1" spans="1:16">
      <c r="A8" s="8">
        <v>5</v>
      </c>
      <c r="B8" s="9">
        <v>8</v>
      </c>
      <c r="C8" s="9" t="s">
        <v>39</v>
      </c>
      <c r="D8" s="9">
        <v>1</v>
      </c>
      <c r="E8" s="10">
        <v>3</v>
      </c>
      <c r="F8" s="9" t="s">
        <v>32</v>
      </c>
      <c r="G8" s="9">
        <v>3</v>
      </c>
      <c r="H8" s="11">
        <v>112.96</v>
      </c>
      <c r="I8" s="9">
        <f>H8-J8</f>
        <v>20.57</v>
      </c>
      <c r="J8" s="11">
        <v>92.39</v>
      </c>
      <c r="K8" s="17">
        <v>9465.88235294118</v>
      </c>
      <c r="L8" s="18">
        <f>ROUND(M8/J8,0)</f>
        <v>11573</v>
      </c>
      <c r="M8" s="19">
        <f>H8*K8</f>
        <v>1069266.07058824</v>
      </c>
      <c r="N8" s="20"/>
      <c r="O8" s="21" t="s">
        <v>33</v>
      </c>
      <c r="P8" s="8" t="s">
        <v>34</v>
      </c>
    </row>
    <row r="9" ht="17" customHeight="1" spans="1:16">
      <c r="A9" s="8">
        <v>6</v>
      </c>
      <c r="B9" s="9">
        <v>8</v>
      </c>
      <c r="C9" s="9" t="s">
        <v>40</v>
      </c>
      <c r="D9" s="9">
        <v>2</v>
      </c>
      <c r="E9" s="10">
        <v>3</v>
      </c>
      <c r="F9" s="9" t="s">
        <v>36</v>
      </c>
      <c r="G9" s="9">
        <v>3</v>
      </c>
      <c r="H9" s="11">
        <v>139.31</v>
      </c>
      <c r="I9" s="9">
        <f>H9-J9</f>
        <v>25.37</v>
      </c>
      <c r="J9" s="11">
        <v>113.94</v>
      </c>
      <c r="K9" s="17">
        <v>9489.41176470588</v>
      </c>
      <c r="L9" s="18">
        <f>ROUND(M9/J9,0)</f>
        <v>11602</v>
      </c>
      <c r="M9" s="19">
        <f>H9*K9</f>
        <v>1321969.95294118</v>
      </c>
      <c r="N9" s="20"/>
      <c r="O9" s="21" t="s">
        <v>33</v>
      </c>
      <c r="P9" s="8" t="s">
        <v>34</v>
      </c>
    </row>
    <row r="10" ht="17" customHeight="1" spans="1:16">
      <c r="A10" s="8">
        <v>7</v>
      </c>
      <c r="B10" s="9">
        <v>8</v>
      </c>
      <c r="C10" s="9" t="s">
        <v>41</v>
      </c>
      <c r="D10" s="9">
        <v>3</v>
      </c>
      <c r="E10" s="10">
        <v>3</v>
      </c>
      <c r="F10" s="9" t="s">
        <v>32</v>
      </c>
      <c r="G10" s="9">
        <v>3</v>
      </c>
      <c r="H10" s="11">
        <v>119.74</v>
      </c>
      <c r="I10" s="9">
        <f>H10-J10</f>
        <v>21.81</v>
      </c>
      <c r="J10" s="11">
        <v>97.93</v>
      </c>
      <c r="K10" s="17">
        <v>9430.58823529412</v>
      </c>
      <c r="L10" s="18">
        <f>ROUND(M10/J10,0)</f>
        <v>11531</v>
      </c>
      <c r="M10" s="19">
        <f>H10*K10</f>
        <v>1129218.63529412</v>
      </c>
      <c r="N10" s="20"/>
      <c r="O10" s="21" t="s">
        <v>33</v>
      </c>
      <c r="P10" s="8" t="s">
        <v>34</v>
      </c>
    </row>
    <row r="11" ht="17" customHeight="1" spans="1:16">
      <c r="A11" s="8">
        <v>8</v>
      </c>
      <c r="B11" s="9">
        <v>8</v>
      </c>
      <c r="C11" s="9" t="s">
        <v>42</v>
      </c>
      <c r="D11" s="9">
        <v>4</v>
      </c>
      <c r="E11" s="10">
        <v>3</v>
      </c>
      <c r="F11" s="9" t="s">
        <v>32</v>
      </c>
      <c r="G11" s="9">
        <v>3</v>
      </c>
      <c r="H11" s="11">
        <v>99.04</v>
      </c>
      <c r="I11" s="9">
        <f>H11-J11</f>
        <v>18.04</v>
      </c>
      <c r="J11" s="11">
        <v>81</v>
      </c>
      <c r="K11" s="17">
        <v>9195.29411764706</v>
      </c>
      <c r="L11" s="18">
        <f>ROUND(M11/J11,0)</f>
        <v>11243</v>
      </c>
      <c r="M11" s="19">
        <f>H11*K11</f>
        <v>910701.929411765</v>
      </c>
      <c r="N11" s="20"/>
      <c r="O11" s="21" t="s">
        <v>33</v>
      </c>
      <c r="P11" s="8" t="s">
        <v>34</v>
      </c>
    </row>
    <row r="12" ht="17" customHeight="1" spans="1:16">
      <c r="A12" s="8">
        <v>9</v>
      </c>
      <c r="B12" s="9">
        <v>8</v>
      </c>
      <c r="C12" s="9" t="s">
        <v>43</v>
      </c>
      <c r="D12" s="9">
        <v>1</v>
      </c>
      <c r="E12" s="10">
        <v>4</v>
      </c>
      <c r="F12" s="9" t="s">
        <v>32</v>
      </c>
      <c r="G12" s="9">
        <v>3</v>
      </c>
      <c r="H12" s="11">
        <v>112.96</v>
      </c>
      <c r="I12" s="9">
        <f>H12-J12</f>
        <v>20.57</v>
      </c>
      <c r="J12" s="11">
        <v>92.39</v>
      </c>
      <c r="K12" s="17">
        <v>9348.23529411765</v>
      </c>
      <c r="L12" s="18">
        <f>ROUND(M12/J12,0)</f>
        <v>11430</v>
      </c>
      <c r="M12" s="19">
        <f>H12*K12</f>
        <v>1055976.65882353</v>
      </c>
      <c r="N12" s="20"/>
      <c r="O12" s="21" t="s">
        <v>33</v>
      </c>
      <c r="P12" s="8" t="s">
        <v>34</v>
      </c>
    </row>
    <row r="13" ht="17" customHeight="1" spans="1:16">
      <c r="A13" s="8">
        <v>10</v>
      </c>
      <c r="B13" s="9">
        <v>8</v>
      </c>
      <c r="C13" s="9" t="s">
        <v>44</v>
      </c>
      <c r="D13" s="9">
        <v>2</v>
      </c>
      <c r="E13" s="10">
        <v>4</v>
      </c>
      <c r="F13" s="9" t="s">
        <v>36</v>
      </c>
      <c r="G13" s="9">
        <v>3</v>
      </c>
      <c r="H13" s="11">
        <v>139.31</v>
      </c>
      <c r="I13" s="9">
        <f>H13-J13</f>
        <v>25.37</v>
      </c>
      <c r="J13" s="11">
        <v>113.94</v>
      </c>
      <c r="K13" s="17">
        <v>9371.76470588235</v>
      </c>
      <c r="L13" s="18">
        <f>ROUND(M13/J13,0)</f>
        <v>11458</v>
      </c>
      <c r="M13" s="19">
        <f>H13*K13</f>
        <v>1305580.54117647</v>
      </c>
      <c r="N13" s="20"/>
      <c r="O13" s="21" t="s">
        <v>33</v>
      </c>
      <c r="P13" s="8" t="s">
        <v>34</v>
      </c>
    </row>
    <row r="14" ht="17" customHeight="1" spans="1:16">
      <c r="A14" s="8">
        <v>11</v>
      </c>
      <c r="B14" s="9">
        <v>8</v>
      </c>
      <c r="C14" s="9" t="s">
        <v>45</v>
      </c>
      <c r="D14" s="9">
        <v>3</v>
      </c>
      <c r="E14" s="10">
        <v>4</v>
      </c>
      <c r="F14" s="9" t="s">
        <v>32</v>
      </c>
      <c r="G14" s="9">
        <v>3</v>
      </c>
      <c r="H14" s="11">
        <v>119.74</v>
      </c>
      <c r="I14" s="9">
        <f>H14-J14</f>
        <v>21.81</v>
      </c>
      <c r="J14" s="11">
        <v>97.93</v>
      </c>
      <c r="K14" s="17">
        <v>9312.94117647059</v>
      </c>
      <c r="L14" s="18">
        <f>ROUND(M14/J14,0)</f>
        <v>11387</v>
      </c>
      <c r="M14" s="19">
        <f>H14*K14</f>
        <v>1115131.57647059</v>
      </c>
      <c r="N14" s="20"/>
      <c r="O14" s="21" t="s">
        <v>33</v>
      </c>
      <c r="P14" s="8" t="s">
        <v>34</v>
      </c>
    </row>
    <row r="15" ht="17" customHeight="1" spans="1:16">
      <c r="A15" s="8">
        <v>12</v>
      </c>
      <c r="B15" s="9">
        <v>8</v>
      </c>
      <c r="C15" s="9" t="s">
        <v>46</v>
      </c>
      <c r="D15" s="9">
        <v>4</v>
      </c>
      <c r="E15" s="10">
        <v>4</v>
      </c>
      <c r="F15" s="9" t="s">
        <v>32</v>
      </c>
      <c r="G15" s="9">
        <v>3</v>
      </c>
      <c r="H15" s="11">
        <v>99.04</v>
      </c>
      <c r="I15" s="9">
        <f>H15-J15</f>
        <v>18.04</v>
      </c>
      <c r="J15" s="11">
        <v>81</v>
      </c>
      <c r="K15" s="17">
        <v>9077.64705882353</v>
      </c>
      <c r="L15" s="18">
        <f>ROUND(M15/J15,0)</f>
        <v>11099</v>
      </c>
      <c r="M15" s="19">
        <f>H15*K15</f>
        <v>899050.164705882</v>
      </c>
      <c r="N15" s="20"/>
      <c r="O15" s="21" t="s">
        <v>33</v>
      </c>
      <c r="P15" s="8" t="s">
        <v>34</v>
      </c>
    </row>
    <row r="16" ht="17" customHeight="1" spans="1:16">
      <c r="A16" s="8">
        <v>13</v>
      </c>
      <c r="B16" s="9">
        <v>8</v>
      </c>
      <c r="C16" s="9" t="s">
        <v>47</v>
      </c>
      <c r="D16" s="9">
        <v>1</v>
      </c>
      <c r="E16" s="10">
        <v>5</v>
      </c>
      <c r="F16" s="9" t="s">
        <v>32</v>
      </c>
      <c r="G16" s="9">
        <v>3</v>
      </c>
      <c r="H16" s="11">
        <v>112.96</v>
      </c>
      <c r="I16" s="9">
        <f>H16-J16</f>
        <v>20.57</v>
      </c>
      <c r="J16" s="11">
        <v>92.39</v>
      </c>
      <c r="K16" s="17">
        <v>9583.52941176471</v>
      </c>
      <c r="L16" s="18">
        <f>ROUND(M16/J16,0)</f>
        <v>11717</v>
      </c>
      <c r="M16" s="19">
        <f>H16*K16</f>
        <v>1082555.48235294</v>
      </c>
      <c r="N16" s="20"/>
      <c r="O16" s="21" t="s">
        <v>33</v>
      </c>
      <c r="P16" s="8" t="s">
        <v>34</v>
      </c>
    </row>
    <row r="17" ht="17" customHeight="1" spans="1:16">
      <c r="A17" s="8">
        <v>14</v>
      </c>
      <c r="B17" s="9">
        <v>8</v>
      </c>
      <c r="C17" s="9" t="s">
        <v>48</v>
      </c>
      <c r="D17" s="9">
        <v>2</v>
      </c>
      <c r="E17" s="10">
        <v>5</v>
      </c>
      <c r="F17" s="9" t="s">
        <v>36</v>
      </c>
      <c r="G17" s="9">
        <v>3</v>
      </c>
      <c r="H17" s="11">
        <v>139.31</v>
      </c>
      <c r="I17" s="9">
        <f>H17-J17</f>
        <v>25.37</v>
      </c>
      <c r="J17" s="11">
        <v>113.94</v>
      </c>
      <c r="K17" s="17">
        <v>9607.05882352941</v>
      </c>
      <c r="L17" s="18">
        <f>ROUND(M17/J17,0)</f>
        <v>11746</v>
      </c>
      <c r="M17" s="19">
        <f>H17*K17</f>
        <v>1338359.36470588</v>
      </c>
      <c r="N17" s="20"/>
      <c r="O17" s="21" t="s">
        <v>33</v>
      </c>
      <c r="P17" s="8" t="s">
        <v>34</v>
      </c>
    </row>
    <row r="18" ht="17" customHeight="1" spans="1:16">
      <c r="A18" s="8">
        <v>15</v>
      </c>
      <c r="B18" s="9">
        <v>8</v>
      </c>
      <c r="C18" s="9" t="s">
        <v>49</v>
      </c>
      <c r="D18" s="9">
        <v>3</v>
      </c>
      <c r="E18" s="10">
        <v>5</v>
      </c>
      <c r="F18" s="9" t="s">
        <v>32</v>
      </c>
      <c r="G18" s="9">
        <v>3</v>
      </c>
      <c r="H18" s="11">
        <v>119.74</v>
      </c>
      <c r="I18" s="9">
        <f>H18-J18</f>
        <v>21.81</v>
      </c>
      <c r="J18" s="11">
        <v>97.93</v>
      </c>
      <c r="K18" s="17">
        <v>9548.23529411765</v>
      </c>
      <c r="L18" s="18">
        <f>ROUND(M18/J18,0)</f>
        <v>11675</v>
      </c>
      <c r="M18" s="19">
        <f>H18*K18</f>
        <v>1143305.69411765</v>
      </c>
      <c r="N18" s="20"/>
      <c r="O18" s="21" t="s">
        <v>33</v>
      </c>
      <c r="P18" s="8" t="s">
        <v>34</v>
      </c>
    </row>
    <row r="19" ht="17" customHeight="1" spans="1:16">
      <c r="A19" s="8">
        <v>16</v>
      </c>
      <c r="B19" s="9">
        <v>8</v>
      </c>
      <c r="C19" s="9" t="s">
        <v>50</v>
      </c>
      <c r="D19" s="9">
        <v>4</v>
      </c>
      <c r="E19" s="10">
        <v>5</v>
      </c>
      <c r="F19" s="9" t="s">
        <v>32</v>
      </c>
      <c r="G19" s="9">
        <v>3</v>
      </c>
      <c r="H19" s="11">
        <v>99.04</v>
      </c>
      <c r="I19" s="9">
        <f>H19-J19</f>
        <v>18.04</v>
      </c>
      <c r="J19" s="11">
        <v>81</v>
      </c>
      <c r="K19" s="17">
        <v>9312.94117647059</v>
      </c>
      <c r="L19" s="18">
        <f>ROUND(M19/J19,0)</f>
        <v>11387</v>
      </c>
      <c r="M19" s="19">
        <f>H19*K19</f>
        <v>922353.694117647</v>
      </c>
      <c r="N19" s="20"/>
      <c r="O19" s="21" t="s">
        <v>33</v>
      </c>
      <c r="P19" s="8" t="s">
        <v>34</v>
      </c>
    </row>
    <row r="20" ht="17" customHeight="1" spans="1:16">
      <c r="A20" s="8">
        <v>17</v>
      </c>
      <c r="B20" s="9">
        <v>8</v>
      </c>
      <c r="C20" s="9" t="s">
        <v>51</v>
      </c>
      <c r="D20" s="9">
        <v>1</v>
      </c>
      <c r="E20" s="10">
        <v>6</v>
      </c>
      <c r="F20" s="9" t="s">
        <v>32</v>
      </c>
      <c r="G20" s="9">
        <v>3</v>
      </c>
      <c r="H20" s="11">
        <v>112.96</v>
      </c>
      <c r="I20" s="9">
        <f>H20-J20</f>
        <v>20.57</v>
      </c>
      <c r="J20" s="11">
        <v>92.39</v>
      </c>
      <c r="K20" s="17">
        <v>9642.35294117647</v>
      </c>
      <c r="L20" s="18">
        <f>ROUND(M20/J20,0)</f>
        <v>11789</v>
      </c>
      <c r="M20" s="19">
        <f>H20*K20</f>
        <v>1089200.18823529</v>
      </c>
      <c r="N20" s="20"/>
      <c r="O20" s="21" t="s">
        <v>33</v>
      </c>
      <c r="P20" s="8" t="s">
        <v>34</v>
      </c>
    </row>
    <row r="21" ht="17" customHeight="1" spans="1:16">
      <c r="A21" s="8">
        <v>18</v>
      </c>
      <c r="B21" s="9">
        <v>8</v>
      </c>
      <c r="C21" s="9" t="s">
        <v>52</v>
      </c>
      <c r="D21" s="9">
        <v>2</v>
      </c>
      <c r="E21" s="10">
        <v>6</v>
      </c>
      <c r="F21" s="9" t="s">
        <v>36</v>
      </c>
      <c r="G21" s="9">
        <v>3</v>
      </c>
      <c r="H21" s="11">
        <v>139.31</v>
      </c>
      <c r="I21" s="9">
        <f>H21-J21</f>
        <v>25.37</v>
      </c>
      <c r="J21" s="11">
        <v>113.94</v>
      </c>
      <c r="K21" s="17">
        <v>9665.88235294118</v>
      </c>
      <c r="L21" s="18">
        <f>ROUND(M21/J21,0)</f>
        <v>11818</v>
      </c>
      <c r="M21" s="19">
        <f>H21*K21</f>
        <v>1346554.07058824</v>
      </c>
      <c r="N21" s="20"/>
      <c r="O21" s="21" t="s">
        <v>33</v>
      </c>
      <c r="P21" s="8" t="s">
        <v>34</v>
      </c>
    </row>
    <row r="22" ht="17" customHeight="1" spans="1:16">
      <c r="A22" s="8">
        <v>19</v>
      </c>
      <c r="B22" s="9">
        <v>8</v>
      </c>
      <c r="C22" s="9" t="s">
        <v>53</v>
      </c>
      <c r="D22" s="9">
        <v>3</v>
      </c>
      <c r="E22" s="10">
        <v>6</v>
      </c>
      <c r="F22" s="9" t="s">
        <v>32</v>
      </c>
      <c r="G22" s="9">
        <v>3</v>
      </c>
      <c r="H22" s="11">
        <v>119.74</v>
      </c>
      <c r="I22" s="9">
        <f>H22-J22</f>
        <v>21.81</v>
      </c>
      <c r="J22" s="11">
        <v>97.93</v>
      </c>
      <c r="K22" s="17">
        <v>9607.05882352941</v>
      </c>
      <c r="L22" s="18">
        <f>ROUND(M22/J22,0)</f>
        <v>11747</v>
      </c>
      <c r="M22" s="19">
        <f>H22*K22</f>
        <v>1150349.22352941</v>
      </c>
      <c r="N22" s="20"/>
      <c r="O22" s="21" t="s">
        <v>33</v>
      </c>
      <c r="P22" s="8" t="s">
        <v>34</v>
      </c>
    </row>
    <row r="23" ht="17" customHeight="1" spans="1:16">
      <c r="A23" s="8">
        <v>20</v>
      </c>
      <c r="B23" s="9">
        <v>8</v>
      </c>
      <c r="C23" s="9" t="s">
        <v>54</v>
      </c>
      <c r="D23" s="9">
        <v>4</v>
      </c>
      <c r="E23" s="10">
        <v>6</v>
      </c>
      <c r="F23" s="9" t="s">
        <v>32</v>
      </c>
      <c r="G23" s="9">
        <v>3</v>
      </c>
      <c r="H23" s="11">
        <v>99.04</v>
      </c>
      <c r="I23" s="9">
        <f>H23-J23</f>
        <v>18.04</v>
      </c>
      <c r="J23" s="11">
        <v>81</v>
      </c>
      <c r="K23" s="17">
        <v>9371.76470588235</v>
      </c>
      <c r="L23" s="18">
        <f>ROUND(M23/J23,0)</f>
        <v>11459</v>
      </c>
      <c r="M23" s="19">
        <f>H23*K23</f>
        <v>928179.576470588</v>
      </c>
      <c r="N23" s="20"/>
      <c r="O23" s="21" t="s">
        <v>33</v>
      </c>
      <c r="P23" s="8" t="s">
        <v>34</v>
      </c>
    </row>
    <row r="24" ht="17" customHeight="1" spans="1:16">
      <c r="A24" s="8">
        <v>21</v>
      </c>
      <c r="B24" s="9">
        <v>8</v>
      </c>
      <c r="C24" s="9" t="s">
        <v>55</v>
      </c>
      <c r="D24" s="9">
        <v>1</v>
      </c>
      <c r="E24" s="10">
        <v>7</v>
      </c>
      <c r="F24" s="9" t="s">
        <v>32</v>
      </c>
      <c r="G24" s="9">
        <v>3</v>
      </c>
      <c r="H24" s="11">
        <v>112.96</v>
      </c>
      <c r="I24" s="9">
        <f>H24-J24</f>
        <v>20.57</v>
      </c>
      <c r="J24" s="11">
        <v>92.39</v>
      </c>
      <c r="K24" s="17">
        <v>9701.17647058824</v>
      </c>
      <c r="L24" s="18">
        <f>ROUND(M24/J24,0)</f>
        <v>11861</v>
      </c>
      <c r="M24" s="19">
        <f>H24*K24</f>
        <v>1095844.89411765</v>
      </c>
      <c r="N24" s="20"/>
      <c r="O24" s="21" t="s">
        <v>33</v>
      </c>
      <c r="P24" s="8" t="s">
        <v>34</v>
      </c>
    </row>
    <row r="25" s="1" customFormat="1" ht="17" customHeight="1" spans="1:16">
      <c r="A25" s="8">
        <v>22</v>
      </c>
      <c r="B25" s="9">
        <v>8</v>
      </c>
      <c r="C25" s="9" t="s">
        <v>56</v>
      </c>
      <c r="D25" s="9">
        <v>2</v>
      </c>
      <c r="E25" s="10">
        <v>7</v>
      </c>
      <c r="F25" s="9" t="s">
        <v>36</v>
      </c>
      <c r="G25" s="9">
        <v>3</v>
      </c>
      <c r="H25" s="11">
        <v>139.31</v>
      </c>
      <c r="I25" s="22">
        <f>H25-J25</f>
        <v>25.37</v>
      </c>
      <c r="J25" s="11">
        <v>113.94</v>
      </c>
      <c r="K25" s="17">
        <v>9724.70588235294</v>
      </c>
      <c r="L25" s="18">
        <f>ROUND(M25/J25,0)</f>
        <v>11890</v>
      </c>
      <c r="M25" s="19">
        <f>H25*K25</f>
        <v>1354748.77647059</v>
      </c>
      <c r="N25" s="20"/>
      <c r="O25" s="21" t="s">
        <v>33</v>
      </c>
      <c r="P25" s="8" t="s">
        <v>34</v>
      </c>
    </row>
    <row r="26" ht="17" customHeight="1" spans="1:16">
      <c r="A26" s="8">
        <v>23</v>
      </c>
      <c r="B26" s="9">
        <v>8</v>
      </c>
      <c r="C26" s="9" t="s">
        <v>57</v>
      </c>
      <c r="D26" s="9">
        <v>3</v>
      </c>
      <c r="E26" s="10">
        <v>7</v>
      </c>
      <c r="F26" s="9" t="s">
        <v>32</v>
      </c>
      <c r="G26" s="9">
        <v>3</v>
      </c>
      <c r="H26" s="11">
        <v>119.74</v>
      </c>
      <c r="I26" s="9">
        <f>H26-J26</f>
        <v>21.81</v>
      </c>
      <c r="J26" s="11">
        <v>97.93</v>
      </c>
      <c r="K26" s="17">
        <v>9665.88235294118</v>
      </c>
      <c r="L26" s="18">
        <f>ROUND(M26/J26,0)</f>
        <v>11819</v>
      </c>
      <c r="M26" s="19">
        <f>H26*K26</f>
        <v>1157392.75294118</v>
      </c>
      <c r="N26" s="20"/>
      <c r="O26" s="21" t="s">
        <v>33</v>
      </c>
      <c r="P26" s="8" t="s">
        <v>34</v>
      </c>
    </row>
    <row r="27" ht="17" customHeight="1" spans="1:16">
      <c r="A27" s="8">
        <v>24</v>
      </c>
      <c r="B27" s="9">
        <v>8</v>
      </c>
      <c r="C27" s="9" t="s">
        <v>58</v>
      </c>
      <c r="D27" s="9">
        <v>4</v>
      </c>
      <c r="E27" s="10">
        <v>7</v>
      </c>
      <c r="F27" s="9" t="s">
        <v>32</v>
      </c>
      <c r="G27" s="9">
        <v>3</v>
      </c>
      <c r="H27" s="11">
        <v>99.04</v>
      </c>
      <c r="I27" s="9">
        <f>H27-J27</f>
        <v>18.04</v>
      </c>
      <c r="J27" s="11">
        <v>81</v>
      </c>
      <c r="K27" s="17">
        <v>9430.58823529412</v>
      </c>
      <c r="L27" s="18">
        <f>ROUND(M27/J27,0)</f>
        <v>11531</v>
      </c>
      <c r="M27" s="19">
        <f>H27*K27</f>
        <v>934005.458823529</v>
      </c>
      <c r="N27" s="20"/>
      <c r="O27" s="21" t="s">
        <v>33</v>
      </c>
      <c r="P27" s="8" t="s">
        <v>34</v>
      </c>
    </row>
    <row r="28" s="1" customFormat="1" ht="17" customHeight="1" spans="1:16">
      <c r="A28" s="8">
        <v>25</v>
      </c>
      <c r="B28" s="9">
        <v>8</v>
      </c>
      <c r="C28" s="9" t="s">
        <v>59</v>
      </c>
      <c r="D28" s="9">
        <v>1</v>
      </c>
      <c r="E28" s="10">
        <v>8</v>
      </c>
      <c r="F28" s="9" t="s">
        <v>32</v>
      </c>
      <c r="G28" s="9">
        <v>3</v>
      </c>
      <c r="H28" s="11">
        <v>112.96</v>
      </c>
      <c r="I28" s="22">
        <f>H28-J28</f>
        <v>20.57</v>
      </c>
      <c r="J28" s="11">
        <v>92.39</v>
      </c>
      <c r="K28" s="17">
        <v>9760</v>
      </c>
      <c r="L28" s="18">
        <f>ROUND(M28/J28,0)</f>
        <v>11933</v>
      </c>
      <c r="M28" s="19">
        <f>H28*K28</f>
        <v>1102489.6</v>
      </c>
      <c r="N28" s="20"/>
      <c r="O28" s="21" t="s">
        <v>33</v>
      </c>
      <c r="P28" s="8" t="s">
        <v>34</v>
      </c>
    </row>
    <row r="29" s="1" customFormat="1" ht="17" customHeight="1" spans="1:16">
      <c r="A29" s="8">
        <v>26</v>
      </c>
      <c r="B29" s="9">
        <v>8</v>
      </c>
      <c r="C29" s="9" t="s">
        <v>60</v>
      </c>
      <c r="D29" s="9">
        <v>2</v>
      </c>
      <c r="E29" s="10">
        <v>8</v>
      </c>
      <c r="F29" s="9" t="s">
        <v>36</v>
      </c>
      <c r="G29" s="9">
        <v>3</v>
      </c>
      <c r="H29" s="11">
        <v>139.31</v>
      </c>
      <c r="I29" s="22">
        <f>H29-J29</f>
        <v>25.37</v>
      </c>
      <c r="J29" s="11">
        <v>113.94</v>
      </c>
      <c r="K29" s="17">
        <v>9783.52941176471</v>
      </c>
      <c r="L29" s="18">
        <f>ROUND(M29/J29,0)</f>
        <v>11962</v>
      </c>
      <c r="M29" s="19">
        <f>H29*K29</f>
        <v>1362943.48235294</v>
      </c>
      <c r="N29" s="23"/>
      <c r="O29" s="21" t="s">
        <v>33</v>
      </c>
      <c r="P29" s="8" t="s">
        <v>34</v>
      </c>
    </row>
    <row r="30" ht="17" customHeight="1" spans="1:16">
      <c r="A30" s="8">
        <v>27</v>
      </c>
      <c r="B30" s="9">
        <v>8</v>
      </c>
      <c r="C30" s="9" t="s">
        <v>61</v>
      </c>
      <c r="D30" s="9">
        <v>3</v>
      </c>
      <c r="E30" s="10">
        <v>8</v>
      </c>
      <c r="F30" s="9" t="s">
        <v>32</v>
      </c>
      <c r="G30" s="9">
        <v>3</v>
      </c>
      <c r="H30" s="11">
        <v>119.74</v>
      </c>
      <c r="I30" s="9">
        <f>H30-J30</f>
        <v>21.81</v>
      </c>
      <c r="J30" s="11">
        <v>97.93</v>
      </c>
      <c r="K30" s="17">
        <v>9724.70588235294</v>
      </c>
      <c r="L30" s="18">
        <f>ROUND(M30/J30,0)</f>
        <v>11890</v>
      </c>
      <c r="M30" s="19">
        <f>H30*K30</f>
        <v>1164436.28235294</v>
      </c>
      <c r="N30" s="24"/>
      <c r="O30" s="21" t="s">
        <v>33</v>
      </c>
      <c r="P30" s="8" t="s">
        <v>34</v>
      </c>
    </row>
    <row r="31" ht="17" customHeight="1" spans="1:16">
      <c r="A31" s="8">
        <v>28</v>
      </c>
      <c r="B31" s="9">
        <v>8</v>
      </c>
      <c r="C31" s="9" t="s">
        <v>62</v>
      </c>
      <c r="D31" s="9">
        <v>4</v>
      </c>
      <c r="E31" s="10">
        <v>8</v>
      </c>
      <c r="F31" s="9" t="s">
        <v>32</v>
      </c>
      <c r="G31" s="9">
        <v>3</v>
      </c>
      <c r="H31" s="11">
        <v>99.04</v>
      </c>
      <c r="I31" s="9">
        <f>H31-J31</f>
        <v>18.04</v>
      </c>
      <c r="J31" s="11">
        <v>81</v>
      </c>
      <c r="K31" s="17">
        <v>9489.41176470588</v>
      </c>
      <c r="L31" s="18">
        <f>ROUND(M31/J31,0)</f>
        <v>11603</v>
      </c>
      <c r="M31" s="19">
        <f>H31*K31</f>
        <v>939831.341176471</v>
      </c>
      <c r="N31" s="24"/>
      <c r="O31" s="21" t="s">
        <v>33</v>
      </c>
      <c r="P31" s="8" t="s">
        <v>34</v>
      </c>
    </row>
    <row r="32" ht="17" customHeight="1" spans="1:16">
      <c r="A32" s="8">
        <v>29</v>
      </c>
      <c r="B32" s="9">
        <v>8</v>
      </c>
      <c r="C32" s="9" t="s">
        <v>63</v>
      </c>
      <c r="D32" s="9">
        <v>1</v>
      </c>
      <c r="E32" s="10">
        <v>9</v>
      </c>
      <c r="F32" s="9" t="s">
        <v>32</v>
      </c>
      <c r="G32" s="9">
        <v>3</v>
      </c>
      <c r="H32" s="11">
        <v>112.96</v>
      </c>
      <c r="I32" s="9">
        <f>H32-J32</f>
        <v>20.57</v>
      </c>
      <c r="J32" s="11">
        <v>92.39</v>
      </c>
      <c r="K32" s="17">
        <v>9818.82352941177</v>
      </c>
      <c r="L32" s="18">
        <f>ROUND(M32/J32,0)</f>
        <v>12005</v>
      </c>
      <c r="M32" s="19">
        <f>H32*K32</f>
        <v>1109134.30588235</v>
      </c>
      <c r="N32" s="24"/>
      <c r="O32" s="21" t="s">
        <v>33</v>
      </c>
      <c r="P32" s="8" t="s">
        <v>34</v>
      </c>
    </row>
    <row r="33" ht="17" customHeight="1" spans="1:16">
      <c r="A33" s="8">
        <v>30</v>
      </c>
      <c r="B33" s="9">
        <v>8</v>
      </c>
      <c r="C33" s="9" t="s">
        <v>64</v>
      </c>
      <c r="D33" s="9">
        <v>2</v>
      </c>
      <c r="E33" s="10">
        <v>9</v>
      </c>
      <c r="F33" s="9" t="s">
        <v>36</v>
      </c>
      <c r="G33" s="9">
        <v>3</v>
      </c>
      <c r="H33" s="11">
        <v>139.31</v>
      </c>
      <c r="I33" s="9">
        <f>H33-J33</f>
        <v>25.37</v>
      </c>
      <c r="J33" s="11">
        <v>113.94</v>
      </c>
      <c r="K33" s="17">
        <v>9842.35294117647</v>
      </c>
      <c r="L33" s="18">
        <f>ROUND(M33/J33,0)</f>
        <v>12034</v>
      </c>
      <c r="M33" s="19">
        <f>H33*K33</f>
        <v>1371138.18823529</v>
      </c>
      <c r="N33" s="24"/>
      <c r="O33" s="21" t="s">
        <v>33</v>
      </c>
      <c r="P33" s="8" t="s">
        <v>34</v>
      </c>
    </row>
    <row r="34" ht="17" customHeight="1" spans="1:16">
      <c r="A34" s="8">
        <v>31</v>
      </c>
      <c r="B34" s="9">
        <v>8</v>
      </c>
      <c r="C34" s="9" t="s">
        <v>65</v>
      </c>
      <c r="D34" s="9">
        <v>3</v>
      </c>
      <c r="E34" s="10">
        <v>9</v>
      </c>
      <c r="F34" s="9" t="s">
        <v>32</v>
      </c>
      <c r="G34" s="9">
        <v>3</v>
      </c>
      <c r="H34" s="11">
        <v>119.74</v>
      </c>
      <c r="I34" s="9">
        <f>H34-J34</f>
        <v>21.81</v>
      </c>
      <c r="J34" s="11">
        <v>97.93</v>
      </c>
      <c r="K34" s="17">
        <v>9783.52941176471</v>
      </c>
      <c r="L34" s="18">
        <f>ROUND(M34/J34,0)</f>
        <v>11962</v>
      </c>
      <c r="M34" s="19">
        <f>H34*K34</f>
        <v>1171479.81176471</v>
      </c>
      <c r="N34" s="24"/>
      <c r="O34" s="21" t="s">
        <v>33</v>
      </c>
      <c r="P34" s="8" t="s">
        <v>34</v>
      </c>
    </row>
    <row r="35" ht="17" customHeight="1" spans="1:16">
      <c r="A35" s="8">
        <v>32</v>
      </c>
      <c r="B35" s="9">
        <v>8</v>
      </c>
      <c r="C35" s="9" t="s">
        <v>66</v>
      </c>
      <c r="D35" s="9">
        <v>4</v>
      </c>
      <c r="E35" s="10">
        <v>9</v>
      </c>
      <c r="F35" s="9" t="s">
        <v>32</v>
      </c>
      <c r="G35" s="9">
        <v>3</v>
      </c>
      <c r="H35" s="11">
        <v>99.04</v>
      </c>
      <c r="I35" s="9">
        <f>H35-J35</f>
        <v>18.04</v>
      </c>
      <c r="J35" s="11">
        <v>81</v>
      </c>
      <c r="K35" s="17">
        <v>9548.23529411765</v>
      </c>
      <c r="L35" s="18">
        <f>ROUND(M35/J35,0)</f>
        <v>11675</v>
      </c>
      <c r="M35" s="19">
        <f>H35*K35</f>
        <v>945657.223529412</v>
      </c>
      <c r="N35" s="24"/>
      <c r="O35" s="21" t="s">
        <v>33</v>
      </c>
      <c r="P35" s="8" t="s">
        <v>34</v>
      </c>
    </row>
    <row r="36" s="1" customFormat="1" ht="17" customHeight="1" spans="1:16">
      <c r="A36" s="8">
        <v>33</v>
      </c>
      <c r="B36" s="9">
        <v>8</v>
      </c>
      <c r="C36" s="9" t="s">
        <v>67</v>
      </c>
      <c r="D36" s="9">
        <v>1</v>
      </c>
      <c r="E36" s="10">
        <v>10</v>
      </c>
      <c r="F36" s="9" t="s">
        <v>32</v>
      </c>
      <c r="G36" s="9">
        <v>3</v>
      </c>
      <c r="H36" s="11">
        <v>112.96</v>
      </c>
      <c r="I36" s="22">
        <f>H36-J36</f>
        <v>20.57</v>
      </c>
      <c r="J36" s="11">
        <v>92.39</v>
      </c>
      <c r="K36" s="17">
        <v>9877.64705882353</v>
      </c>
      <c r="L36" s="18">
        <f>ROUND(M36/J36,0)</f>
        <v>12077</v>
      </c>
      <c r="M36" s="19">
        <f>H36*K36</f>
        <v>1115779.01176471</v>
      </c>
      <c r="N36" s="24"/>
      <c r="O36" s="21" t="s">
        <v>33</v>
      </c>
      <c r="P36" s="8" t="s">
        <v>34</v>
      </c>
    </row>
    <row r="37" s="1" customFormat="1" ht="17" customHeight="1" spans="1:16">
      <c r="A37" s="8">
        <v>34</v>
      </c>
      <c r="B37" s="9">
        <v>8</v>
      </c>
      <c r="C37" s="9" t="s">
        <v>68</v>
      </c>
      <c r="D37" s="9">
        <v>2</v>
      </c>
      <c r="E37" s="10">
        <v>10</v>
      </c>
      <c r="F37" s="9" t="s">
        <v>36</v>
      </c>
      <c r="G37" s="9">
        <v>3</v>
      </c>
      <c r="H37" s="11">
        <v>139.31</v>
      </c>
      <c r="I37" s="22">
        <f>H37-J37</f>
        <v>25.37</v>
      </c>
      <c r="J37" s="11">
        <v>113.94</v>
      </c>
      <c r="K37" s="17">
        <v>9901.17647058824</v>
      </c>
      <c r="L37" s="18">
        <f>ROUND(M37/J37,0)</f>
        <v>12106</v>
      </c>
      <c r="M37" s="19">
        <f>H37*K37</f>
        <v>1379332.89411765</v>
      </c>
      <c r="N37" s="24"/>
      <c r="O37" s="21" t="s">
        <v>33</v>
      </c>
      <c r="P37" s="8" t="s">
        <v>34</v>
      </c>
    </row>
    <row r="38" ht="17" customHeight="1" spans="1:16">
      <c r="A38" s="8">
        <v>35</v>
      </c>
      <c r="B38" s="9">
        <v>8</v>
      </c>
      <c r="C38" s="9" t="s">
        <v>69</v>
      </c>
      <c r="D38" s="9">
        <v>3</v>
      </c>
      <c r="E38" s="10">
        <v>10</v>
      </c>
      <c r="F38" s="9" t="s">
        <v>32</v>
      </c>
      <c r="G38" s="9">
        <v>3</v>
      </c>
      <c r="H38" s="11">
        <v>119.74</v>
      </c>
      <c r="I38" s="9">
        <f>H38-J38</f>
        <v>21.81</v>
      </c>
      <c r="J38" s="11">
        <v>97.93</v>
      </c>
      <c r="K38" s="17">
        <v>9842.35294117647</v>
      </c>
      <c r="L38" s="18">
        <f>ROUND(M38/J38,0)</f>
        <v>12034</v>
      </c>
      <c r="M38" s="19">
        <f>H38*K38</f>
        <v>1178523.34117647</v>
      </c>
      <c r="N38" s="24"/>
      <c r="O38" s="21" t="s">
        <v>33</v>
      </c>
      <c r="P38" s="8" t="s">
        <v>34</v>
      </c>
    </row>
    <row r="39" ht="17" customHeight="1" spans="1:16">
      <c r="A39" s="8">
        <v>36</v>
      </c>
      <c r="B39" s="9">
        <v>8</v>
      </c>
      <c r="C39" s="9" t="s">
        <v>70</v>
      </c>
      <c r="D39" s="9">
        <v>4</v>
      </c>
      <c r="E39" s="10">
        <v>10</v>
      </c>
      <c r="F39" s="9" t="s">
        <v>32</v>
      </c>
      <c r="G39" s="9">
        <v>3</v>
      </c>
      <c r="H39" s="11">
        <v>99.04</v>
      </c>
      <c r="I39" s="22">
        <f>H39-J39</f>
        <v>18.04</v>
      </c>
      <c r="J39" s="11">
        <v>81</v>
      </c>
      <c r="K39" s="17">
        <v>9607.05882352941</v>
      </c>
      <c r="L39" s="18">
        <f>ROUND(M39/J39,0)</f>
        <v>11747</v>
      </c>
      <c r="M39" s="19">
        <f>H39*K39</f>
        <v>951483.105882353</v>
      </c>
      <c r="N39" s="24"/>
      <c r="O39" s="21" t="s">
        <v>33</v>
      </c>
      <c r="P39" s="8" t="s">
        <v>34</v>
      </c>
    </row>
    <row r="40" ht="17" customHeight="1" spans="1:16">
      <c r="A40" s="8">
        <v>37</v>
      </c>
      <c r="B40" s="9">
        <v>8</v>
      </c>
      <c r="C40" s="9" t="s">
        <v>71</v>
      </c>
      <c r="D40" s="9">
        <v>1</v>
      </c>
      <c r="E40" s="10">
        <v>11</v>
      </c>
      <c r="F40" s="9" t="s">
        <v>32</v>
      </c>
      <c r="G40" s="9">
        <v>3</v>
      </c>
      <c r="H40" s="11">
        <v>112.96</v>
      </c>
      <c r="I40" s="22">
        <f>H40-J40</f>
        <v>20.57</v>
      </c>
      <c r="J40" s="11">
        <v>92.39</v>
      </c>
      <c r="K40" s="17">
        <v>9936.47058823529</v>
      </c>
      <c r="L40" s="18">
        <f>ROUND(M40/J40,0)</f>
        <v>12149</v>
      </c>
      <c r="M40" s="19">
        <f>H40*K40</f>
        <v>1122423.71764706</v>
      </c>
      <c r="N40" s="24"/>
      <c r="O40" s="21" t="s">
        <v>33</v>
      </c>
      <c r="P40" s="8" t="s">
        <v>34</v>
      </c>
    </row>
    <row r="41" ht="17" customHeight="1" spans="1:16">
      <c r="A41" s="8">
        <v>38</v>
      </c>
      <c r="B41" s="9">
        <v>8</v>
      </c>
      <c r="C41" s="9" t="s">
        <v>72</v>
      </c>
      <c r="D41" s="9">
        <v>2</v>
      </c>
      <c r="E41" s="10">
        <v>11</v>
      </c>
      <c r="F41" s="9" t="s">
        <v>36</v>
      </c>
      <c r="G41" s="9">
        <v>3</v>
      </c>
      <c r="H41" s="11">
        <v>139.31</v>
      </c>
      <c r="I41" s="9">
        <f>H41-J41</f>
        <v>25.37</v>
      </c>
      <c r="J41" s="11">
        <v>113.94</v>
      </c>
      <c r="K41" s="17">
        <v>9960</v>
      </c>
      <c r="L41" s="18">
        <f>ROUND(M41/J41,0)</f>
        <v>12178</v>
      </c>
      <c r="M41" s="19">
        <f>H41*K41</f>
        <v>1387527.6</v>
      </c>
      <c r="N41" s="24"/>
      <c r="O41" s="21" t="s">
        <v>33</v>
      </c>
      <c r="P41" s="8" t="s">
        <v>34</v>
      </c>
    </row>
    <row r="42" ht="17" customHeight="1" spans="1:16">
      <c r="A42" s="8">
        <v>39</v>
      </c>
      <c r="B42" s="9">
        <v>8</v>
      </c>
      <c r="C42" s="9" t="s">
        <v>73</v>
      </c>
      <c r="D42" s="9">
        <v>3</v>
      </c>
      <c r="E42" s="10">
        <v>11</v>
      </c>
      <c r="F42" s="9" t="s">
        <v>32</v>
      </c>
      <c r="G42" s="9">
        <v>3</v>
      </c>
      <c r="H42" s="11">
        <v>119.74</v>
      </c>
      <c r="I42" s="9">
        <f>H42-J42</f>
        <v>21.81</v>
      </c>
      <c r="J42" s="11">
        <v>97.93</v>
      </c>
      <c r="K42" s="17">
        <v>9901.17647058824</v>
      </c>
      <c r="L42" s="18">
        <f>ROUND(M42/J42,0)</f>
        <v>12106</v>
      </c>
      <c r="M42" s="19">
        <f>H42*K42</f>
        <v>1185566.87058824</v>
      </c>
      <c r="N42" s="24"/>
      <c r="O42" s="21" t="s">
        <v>33</v>
      </c>
      <c r="P42" s="8" t="s">
        <v>34</v>
      </c>
    </row>
    <row r="43" ht="17" customHeight="1" spans="1:16">
      <c r="A43" s="8">
        <v>40</v>
      </c>
      <c r="B43" s="9">
        <v>8</v>
      </c>
      <c r="C43" s="9" t="s">
        <v>74</v>
      </c>
      <c r="D43" s="9">
        <v>4</v>
      </c>
      <c r="E43" s="10">
        <v>11</v>
      </c>
      <c r="F43" s="9" t="s">
        <v>32</v>
      </c>
      <c r="G43" s="9">
        <v>3</v>
      </c>
      <c r="H43" s="11">
        <v>99.04</v>
      </c>
      <c r="I43" s="9">
        <f>H43-J43</f>
        <v>18.04</v>
      </c>
      <c r="J43" s="11">
        <v>81</v>
      </c>
      <c r="K43" s="17">
        <v>9665.88235294118</v>
      </c>
      <c r="L43" s="18">
        <f>ROUND(M43/J43,0)</f>
        <v>11819</v>
      </c>
      <c r="M43" s="19">
        <f>H43*K43</f>
        <v>957308.988235294</v>
      </c>
      <c r="N43" s="24"/>
      <c r="O43" s="21" t="s">
        <v>33</v>
      </c>
      <c r="P43" s="8" t="s">
        <v>34</v>
      </c>
    </row>
    <row r="44" ht="17" customHeight="1" spans="1:16">
      <c r="A44" s="8">
        <v>41</v>
      </c>
      <c r="B44" s="9">
        <v>8</v>
      </c>
      <c r="C44" s="9" t="s">
        <v>75</v>
      </c>
      <c r="D44" s="9">
        <v>1</v>
      </c>
      <c r="E44" s="10">
        <v>12</v>
      </c>
      <c r="F44" s="9" t="s">
        <v>32</v>
      </c>
      <c r="G44" s="9">
        <v>3</v>
      </c>
      <c r="H44" s="11">
        <v>112.96</v>
      </c>
      <c r="I44" s="9">
        <f>H44-J44</f>
        <v>20.57</v>
      </c>
      <c r="J44" s="11">
        <v>92.39</v>
      </c>
      <c r="K44" s="17">
        <v>9995.29411764706</v>
      </c>
      <c r="L44" s="18">
        <f>ROUND(M44/J44,0)</f>
        <v>12221</v>
      </c>
      <c r="M44" s="19">
        <f>H44*K44</f>
        <v>1129068.42352941</v>
      </c>
      <c r="N44" s="24"/>
      <c r="O44" s="21" t="s">
        <v>33</v>
      </c>
      <c r="P44" s="8" t="s">
        <v>34</v>
      </c>
    </row>
    <row r="45" ht="17" customHeight="1" spans="1:16">
      <c r="A45" s="8">
        <v>42</v>
      </c>
      <c r="B45" s="9">
        <v>8</v>
      </c>
      <c r="C45" s="9" t="s">
        <v>76</v>
      </c>
      <c r="D45" s="9">
        <v>2</v>
      </c>
      <c r="E45" s="10">
        <v>12</v>
      </c>
      <c r="F45" s="9" t="s">
        <v>36</v>
      </c>
      <c r="G45" s="9">
        <v>3</v>
      </c>
      <c r="H45" s="11">
        <v>139.31</v>
      </c>
      <c r="I45" s="9">
        <f>H45-J45</f>
        <v>25.37</v>
      </c>
      <c r="J45" s="11">
        <v>113.94</v>
      </c>
      <c r="K45" s="17">
        <v>10018.8235294118</v>
      </c>
      <c r="L45" s="18">
        <f>ROUND(M45/J45,0)</f>
        <v>12250</v>
      </c>
      <c r="M45" s="19">
        <f>H45*K45</f>
        <v>1395722.30588235</v>
      </c>
      <c r="N45" s="24"/>
      <c r="O45" s="21" t="s">
        <v>33</v>
      </c>
      <c r="P45" s="8" t="s">
        <v>34</v>
      </c>
    </row>
    <row r="46" ht="17" customHeight="1" spans="1:16">
      <c r="A46" s="8">
        <v>43</v>
      </c>
      <c r="B46" s="9">
        <v>8</v>
      </c>
      <c r="C46" s="9" t="s">
        <v>77</v>
      </c>
      <c r="D46" s="9">
        <v>3</v>
      </c>
      <c r="E46" s="10">
        <v>12</v>
      </c>
      <c r="F46" s="9" t="s">
        <v>32</v>
      </c>
      <c r="G46" s="9">
        <v>3</v>
      </c>
      <c r="H46" s="11">
        <v>119.74</v>
      </c>
      <c r="I46" s="9">
        <f>H46-J46</f>
        <v>21.81</v>
      </c>
      <c r="J46" s="11">
        <v>97.93</v>
      </c>
      <c r="K46" s="17">
        <v>9960</v>
      </c>
      <c r="L46" s="18">
        <f>ROUND(M46/J46,0)</f>
        <v>12178</v>
      </c>
      <c r="M46" s="19">
        <f>H46*K46</f>
        <v>1192610.4</v>
      </c>
      <c r="N46" s="24"/>
      <c r="O46" s="21" t="s">
        <v>33</v>
      </c>
      <c r="P46" s="8" t="s">
        <v>34</v>
      </c>
    </row>
    <row r="47" ht="17" customHeight="1" spans="1:16">
      <c r="A47" s="8">
        <v>44</v>
      </c>
      <c r="B47" s="9">
        <v>8</v>
      </c>
      <c r="C47" s="9" t="s">
        <v>78</v>
      </c>
      <c r="D47" s="9">
        <v>4</v>
      </c>
      <c r="E47" s="10">
        <v>12</v>
      </c>
      <c r="F47" s="9" t="s">
        <v>32</v>
      </c>
      <c r="G47" s="9">
        <v>3</v>
      </c>
      <c r="H47" s="11">
        <v>99.04</v>
      </c>
      <c r="I47" s="9">
        <f>H47-J47</f>
        <v>18.04</v>
      </c>
      <c r="J47" s="11">
        <v>81</v>
      </c>
      <c r="K47" s="17">
        <v>9724.70588235294</v>
      </c>
      <c r="L47" s="18">
        <f>ROUND(M47/J47,0)</f>
        <v>11891</v>
      </c>
      <c r="M47" s="19">
        <f>H47*K47</f>
        <v>963134.870588235</v>
      </c>
      <c r="N47" s="24"/>
      <c r="O47" s="21" t="s">
        <v>33</v>
      </c>
      <c r="P47" s="8" t="s">
        <v>34</v>
      </c>
    </row>
    <row r="48" ht="17" customHeight="1" spans="1:16">
      <c r="A48" s="8">
        <v>45</v>
      </c>
      <c r="B48" s="9">
        <v>8</v>
      </c>
      <c r="C48" s="9" t="s">
        <v>79</v>
      </c>
      <c r="D48" s="9">
        <v>1</v>
      </c>
      <c r="E48" s="10">
        <v>13</v>
      </c>
      <c r="F48" s="9" t="s">
        <v>32</v>
      </c>
      <c r="G48" s="9">
        <v>3</v>
      </c>
      <c r="H48" s="11">
        <v>112.96</v>
      </c>
      <c r="I48" s="9">
        <f>H48-J48</f>
        <v>20.57</v>
      </c>
      <c r="J48" s="11">
        <v>92.39</v>
      </c>
      <c r="K48" s="17">
        <v>10054.1176470588</v>
      </c>
      <c r="L48" s="18">
        <f>ROUND(M48/J48,0)</f>
        <v>12293</v>
      </c>
      <c r="M48" s="19">
        <f>H48*K48</f>
        <v>1135713.12941176</v>
      </c>
      <c r="N48" s="24"/>
      <c r="O48" s="21" t="s">
        <v>33</v>
      </c>
      <c r="P48" s="8" t="s">
        <v>34</v>
      </c>
    </row>
    <row r="49" s="1" customFormat="1" ht="17" customHeight="1" spans="1:16">
      <c r="A49" s="8">
        <v>46</v>
      </c>
      <c r="B49" s="9">
        <v>8</v>
      </c>
      <c r="C49" s="9" t="s">
        <v>80</v>
      </c>
      <c r="D49" s="9">
        <v>2</v>
      </c>
      <c r="E49" s="10">
        <v>13</v>
      </c>
      <c r="F49" s="9" t="s">
        <v>36</v>
      </c>
      <c r="G49" s="9">
        <v>3</v>
      </c>
      <c r="H49" s="11">
        <v>139.31</v>
      </c>
      <c r="I49" s="22">
        <f>H49-J49</f>
        <v>25.37</v>
      </c>
      <c r="J49" s="11">
        <v>113.94</v>
      </c>
      <c r="K49" s="17">
        <v>10077.6470588235</v>
      </c>
      <c r="L49" s="18">
        <f>ROUND(M49/J49,0)</f>
        <v>12322</v>
      </c>
      <c r="M49" s="19">
        <f>H49*K49</f>
        <v>1403917.01176471</v>
      </c>
      <c r="N49" s="24"/>
      <c r="O49" s="21" t="s">
        <v>33</v>
      </c>
      <c r="P49" s="8" t="s">
        <v>34</v>
      </c>
    </row>
    <row r="50" ht="17" customHeight="1" spans="1:16">
      <c r="A50" s="8">
        <v>47</v>
      </c>
      <c r="B50" s="9">
        <v>8</v>
      </c>
      <c r="C50" s="9" t="s">
        <v>81</v>
      </c>
      <c r="D50" s="9">
        <v>3</v>
      </c>
      <c r="E50" s="10">
        <v>13</v>
      </c>
      <c r="F50" s="9" t="s">
        <v>32</v>
      </c>
      <c r="G50" s="9">
        <v>3</v>
      </c>
      <c r="H50" s="11">
        <v>119.74</v>
      </c>
      <c r="I50" s="9">
        <f>H50-J50</f>
        <v>21.81</v>
      </c>
      <c r="J50" s="11">
        <v>97.93</v>
      </c>
      <c r="K50" s="17">
        <v>10018.8235294118</v>
      </c>
      <c r="L50" s="18">
        <f>ROUND(M50/J50,0)</f>
        <v>12250</v>
      </c>
      <c r="M50" s="19">
        <f>H50*K50</f>
        <v>1199653.92941176</v>
      </c>
      <c r="N50" s="24"/>
      <c r="O50" s="21" t="s">
        <v>33</v>
      </c>
      <c r="P50" s="8" t="s">
        <v>34</v>
      </c>
    </row>
    <row r="51" ht="17" customHeight="1" spans="1:16">
      <c r="A51" s="8">
        <v>48</v>
      </c>
      <c r="B51" s="9">
        <v>8</v>
      </c>
      <c r="C51" s="9" t="s">
        <v>82</v>
      </c>
      <c r="D51" s="9">
        <v>4</v>
      </c>
      <c r="E51" s="10">
        <v>13</v>
      </c>
      <c r="F51" s="9" t="s">
        <v>32</v>
      </c>
      <c r="G51" s="9">
        <v>3</v>
      </c>
      <c r="H51" s="11">
        <v>99.04</v>
      </c>
      <c r="I51" s="9">
        <f>H51-J51</f>
        <v>18.04</v>
      </c>
      <c r="J51" s="11">
        <v>81</v>
      </c>
      <c r="K51" s="17">
        <v>9783.52941176471</v>
      </c>
      <c r="L51" s="18">
        <f>ROUND(M51/J51,0)</f>
        <v>11962</v>
      </c>
      <c r="M51" s="19">
        <f>H51*K51</f>
        <v>968960.752941177</v>
      </c>
      <c r="N51" s="24"/>
      <c r="O51" s="21" t="s">
        <v>33</v>
      </c>
      <c r="P51" s="8" t="s">
        <v>34</v>
      </c>
    </row>
    <row r="52" ht="17" customHeight="1" spans="1:16">
      <c r="A52" s="8">
        <v>49</v>
      </c>
      <c r="B52" s="9">
        <v>8</v>
      </c>
      <c r="C52" s="9" t="s">
        <v>83</v>
      </c>
      <c r="D52" s="9">
        <v>1</v>
      </c>
      <c r="E52" s="10">
        <v>14</v>
      </c>
      <c r="F52" s="9" t="s">
        <v>32</v>
      </c>
      <c r="G52" s="9">
        <v>3</v>
      </c>
      <c r="H52" s="11">
        <v>112.96</v>
      </c>
      <c r="I52" s="9">
        <f>H52-J52</f>
        <v>20.57</v>
      </c>
      <c r="J52" s="11">
        <v>92.39</v>
      </c>
      <c r="K52" s="17">
        <v>10112.9411764706</v>
      </c>
      <c r="L52" s="18">
        <f>ROUND(M52/J52,0)</f>
        <v>12365</v>
      </c>
      <c r="M52" s="19">
        <f>H52*K52</f>
        <v>1142357.83529412</v>
      </c>
      <c r="N52" s="24"/>
      <c r="O52" s="21" t="s">
        <v>33</v>
      </c>
      <c r="P52" s="8" t="s">
        <v>34</v>
      </c>
    </row>
    <row r="53" ht="17" customHeight="1" spans="1:16">
      <c r="A53" s="8">
        <v>50</v>
      </c>
      <c r="B53" s="9">
        <v>8</v>
      </c>
      <c r="C53" s="9" t="s">
        <v>84</v>
      </c>
      <c r="D53" s="9">
        <v>2</v>
      </c>
      <c r="E53" s="10">
        <v>14</v>
      </c>
      <c r="F53" s="9" t="s">
        <v>36</v>
      </c>
      <c r="G53" s="9">
        <v>3</v>
      </c>
      <c r="H53" s="11">
        <v>139.31</v>
      </c>
      <c r="I53" s="9">
        <f>H53-J53</f>
        <v>25.37</v>
      </c>
      <c r="J53" s="11">
        <v>113.94</v>
      </c>
      <c r="K53" s="17">
        <v>10136.4705882353</v>
      </c>
      <c r="L53" s="18">
        <f>ROUND(M53/J53,0)</f>
        <v>12393</v>
      </c>
      <c r="M53" s="19">
        <f>H53*K53</f>
        <v>1412111.71764706</v>
      </c>
      <c r="N53" s="25"/>
      <c r="O53" s="21" t="s">
        <v>33</v>
      </c>
      <c r="P53" s="8" t="s">
        <v>34</v>
      </c>
    </row>
    <row r="54" ht="17" customHeight="1" spans="1:16">
      <c r="A54" s="8">
        <v>51</v>
      </c>
      <c r="B54" s="9">
        <v>8</v>
      </c>
      <c r="C54" s="9" t="s">
        <v>85</v>
      </c>
      <c r="D54" s="9">
        <v>3</v>
      </c>
      <c r="E54" s="10">
        <v>14</v>
      </c>
      <c r="F54" s="9" t="s">
        <v>32</v>
      </c>
      <c r="G54" s="9">
        <v>3</v>
      </c>
      <c r="H54" s="11">
        <v>119.74</v>
      </c>
      <c r="I54" s="9">
        <f>H54-J54</f>
        <v>21.81</v>
      </c>
      <c r="J54" s="11">
        <v>97.93</v>
      </c>
      <c r="K54" s="17">
        <v>10077.6470588235</v>
      </c>
      <c r="L54" s="18">
        <f>ROUND(M54/J54,0)</f>
        <v>12322</v>
      </c>
      <c r="M54" s="19">
        <f>H54*K54</f>
        <v>1206697.45882353</v>
      </c>
      <c r="N54" s="23"/>
      <c r="O54" s="21" t="s">
        <v>33</v>
      </c>
      <c r="P54" s="8" t="s">
        <v>34</v>
      </c>
    </row>
    <row r="55" ht="17" customHeight="1" spans="1:16">
      <c r="A55" s="8">
        <v>52</v>
      </c>
      <c r="B55" s="9">
        <v>8</v>
      </c>
      <c r="C55" s="9" t="s">
        <v>86</v>
      </c>
      <c r="D55" s="9">
        <v>4</v>
      </c>
      <c r="E55" s="10">
        <v>14</v>
      </c>
      <c r="F55" s="9" t="s">
        <v>32</v>
      </c>
      <c r="G55" s="9">
        <v>3</v>
      </c>
      <c r="H55" s="11">
        <v>99.04</v>
      </c>
      <c r="I55" s="9">
        <f>H55-J55</f>
        <v>18.04</v>
      </c>
      <c r="J55" s="11">
        <v>81</v>
      </c>
      <c r="K55" s="17">
        <v>9842.35294117647</v>
      </c>
      <c r="L55" s="18">
        <f>ROUND(M55/J55,0)</f>
        <v>12034</v>
      </c>
      <c r="M55" s="19">
        <f>H55*K55</f>
        <v>974786.635294118</v>
      </c>
      <c r="N55" s="24"/>
      <c r="O55" s="21" t="s">
        <v>33</v>
      </c>
      <c r="P55" s="8" t="s">
        <v>34</v>
      </c>
    </row>
    <row r="56" ht="17" customHeight="1" spans="1:16">
      <c r="A56" s="8">
        <v>53</v>
      </c>
      <c r="B56" s="9">
        <v>8</v>
      </c>
      <c r="C56" s="9" t="s">
        <v>87</v>
      </c>
      <c r="D56" s="9">
        <v>1</v>
      </c>
      <c r="E56" s="10">
        <v>15</v>
      </c>
      <c r="F56" s="9" t="s">
        <v>32</v>
      </c>
      <c r="G56" s="9">
        <v>3</v>
      </c>
      <c r="H56" s="11">
        <v>112.96</v>
      </c>
      <c r="I56" s="9">
        <f>H56-J56</f>
        <v>20.57</v>
      </c>
      <c r="J56" s="11">
        <v>92.39</v>
      </c>
      <c r="K56" s="17">
        <v>10171.7647058824</v>
      </c>
      <c r="L56" s="18">
        <f>ROUND(M56/J56,0)</f>
        <v>12436</v>
      </c>
      <c r="M56" s="19">
        <f>H56*K56</f>
        <v>1149002.54117647</v>
      </c>
      <c r="N56" s="24"/>
      <c r="O56" s="21" t="s">
        <v>33</v>
      </c>
      <c r="P56" s="8" t="s">
        <v>34</v>
      </c>
    </row>
    <row r="57" ht="17" customHeight="1" spans="1:16">
      <c r="A57" s="8">
        <v>54</v>
      </c>
      <c r="B57" s="9">
        <v>8</v>
      </c>
      <c r="C57" s="9" t="s">
        <v>88</v>
      </c>
      <c r="D57" s="9">
        <v>2</v>
      </c>
      <c r="E57" s="10">
        <v>15</v>
      </c>
      <c r="F57" s="9" t="s">
        <v>36</v>
      </c>
      <c r="G57" s="9">
        <v>3</v>
      </c>
      <c r="H57" s="11">
        <v>139.31</v>
      </c>
      <c r="I57" s="9">
        <f>H57-J57</f>
        <v>25.37</v>
      </c>
      <c r="J57" s="11">
        <v>113.94</v>
      </c>
      <c r="K57" s="17">
        <v>10195.2941176471</v>
      </c>
      <c r="L57" s="18">
        <f>ROUND(M57/J57,0)</f>
        <v>12465</v>
      </c>
      <c r="M57" s="19">
        <f>H57*K57</f>
        <v>1420306.42352941</v>
      </c>
      <c r="N57" s="24"/>
      <c r="O57" s="21" t="s">
        <v>33</v>
      </c>
      <c r="P57" s="8" t="s">
        <v>34</v>
      </c>
    </row>
    <row r="58" ht="17" customHeight="1" spans="1:16">
      <c r="A58" s="8">
        <v>55</v>
      </c>
      <c r="B58" s="9">
        <v>8</v>
      </c>
      <c r="C58" s="9" t="s">
        <v>89</v>
      </c>
      <c r="D58" s="9">
        <v>3</v>
      </c>
      <c r="E58" s="10">
        <v>15</v>
      </c>
      <c r="F58" s="9" t="s">
        <v>32</v>
      </c>
      <c r="G58" s="9">
        <v>3</v>
      </c>
      <c r="H58" s="11">
        <v>119.74</v>
      </c>
      <c r="I58" s="9">
        <f>H58-J58</f>
        <v>21.81</v>
      </c>
      <c r="J58" s="11">
        <v>97.93</v>
      </c>
      <c r="K58" s="17">
        <v>10136.4705882353</v>
      </c>
      <c r="L58" s="18">
        <f>ROUND(M58/J58,0)</f>
        <v>12394</v>
      </c>
      <c r="M58" s="19">
        <f>H58*K58</f>
        <v>1213740.98823529</v>
      </c>
      <c r="N58" s="24"/>
      <c r="O58" s="21" t="s">
        <v>33</v>
      </c>
      <c r="P58" s="8" t="s">
        <v>34</v>
      </c>
    </row>
    <row r="59" ht="17" customHeight="1" spans="1:16">
      <c r="A59" s="8">
        <v>56</v>
      </c>
      <c r="B59" s="9">
        <v>8</v>
      </c>
      <c r="C59" s="9" t="s">
        <v>90</v>
      </c>
      <c r="D59" s="9">
        <v>4</v>
      </c>
      <c r="E59" s="10">
        <v>15</v>
      </c>
      <c r="F59" s="9" t="s">
        <v>32</v>
      </c>
      <c r="G59" s="9">
        <v>3</v>
      </c>
      <c r="H59" s="11">
        <v>99.04</v>
      </c>
      <c r="I59" s="9">
        <f>H59-J59</f>
        <v>18.04</v>
      </c>
      <c r="J59" s="11">
        <v>81</v>
      </c>
      <c r="K59" s="17">
        <v>9901.17647058824</v>
      </c>
      <c r="L59" s="18">
        <f>ROUND(M59/J59,0)</f>
        <v>12106</v>
      </c>
      <c r="M59" s="19">
        <f>H59*K59</f>
        <v>980612.517647059</v>
      </c>
      <c r="N59" s="24"/>
      <c r="O59" s="21" t="s">
        <v>33</v>
      </c>
      <c r="P59" s="8" t="s">
        <v>34</v>
      </c>
    </row>
    <row r="60" ht="17" customHeight="1" spans="1:16">
      <c r="A60" s="8">
        <v>57</v>
      </c>
      <c r="B60" s="9">
        <v>8</v>
      </c>
      <c r="C60" s="9" t="s">
        <v>91</v>
      </c>
      <c r="D60" s="9">
        <v>1</v>
      </c>
      <c r="E60" s="10">
        <v>16</v>
      </c>
      <c r="F60" s="9" t="s">
        <v>32</v>
      </c>
      <c r="G60" s="9">
        <v>3</v>
      </c>
      <c r="H60" s="11">
        <v>112.96</v>
      </c>
      <c r="I60" s="9">
        <f>H60-J60</f>
        <v>20.57</v>
      </c>
      <c r="J60" s="11">
        <v>92.39</v>
      </c>
      <c r="K60" s="17">
        <v>10500</v>
      </c>
      <c r="L60" s="18">
        <f>ROUND(M60/J60,0)</f>
        <v>12838</v>
      </c>
      <c r="M60" s="19">
        <f>H60*K60</f>
        <v>1186080</v>
      </c>
      <c r="N60" s="24"/>
      <c r="O60" s="21" t="s">
        <v>33</v>
      </c>
      <c r="P60" s="8" t="s">
        <v>34</v>
      </c>
    </row>
    <row r="61" ht="17" customHeight="1" spans="1:16">
      <c r="A61" s="8">
        <v>58</v>
      </c>
      <c r="B61" s="9">
        <v>8</v>
      </c>
      <c r="C61" s="9" t="s">
        <v>92</v>
      </c>
      <c r="D61" s="9">
        <v>2</v>
      </c>
      <c r="E61" s="10">
        <v>16</v>
      </c>
      <c r="F61" s="9" t="s">
        <v>36</v>
      </c>
      <c r="G61" s="9">
        <v>3</v>
      </c>
      <c r="H61" s="11">
        <v>139.31</v>
      </c>
      <c r="I61" s="9">
        <f>H61-J61</f>
        <v>25.37</v>
      </c>
      <c r="J61" s="11">
        <v>113.94</v>
      </c>
      <c r="K61" s="17">
        <v>10254.1176470588</v>
      </c>
      <c r="L61" s="18">
        <f>ROUND(M61/J61,0)</f>
        <v>12537</v>
      </c>
      <c r="M61" s="19">
        <f>H61*K61</f>
        <v>1428501.12941176</v>
      </c>
      <c r="N61" s="24"/>
      <c r="O61" s="21" t="s">
        <v>33</v>
      </c>
      <c r="P61" s="8" t="s">
        <v>34</v>
      </c>
    </row>
    <row r="62" ht="17" customHeight="1" spans="1:16">
      <c r="A62" s="8">
        <v>59</v>
      </c>
      <c r="B62" s="9">
        <v>8</v>
      </c>
      <c r="C62" s="9" t="s">
        <v>93</v>
      </c>
      <c r="D62" s="9">
        <v>3</v>
      </c>
      <c r="E62" s="10">
        <v>16</v>
      </c>
      <c r="F62" s="9" t="s">
        <v>32</v>
      </c>
      <c r="G62" s="9">
        <v>3</v>
      </c>
      <c r="H62" s="11">
        <v>119.74</v>
      </c>
      <c r="I62" s="9">
        <f>H62-J62</f>
        <v>21.81</v>
      </c>
      <c r="J62" s="11">
        <v>97.93</v>
      </c>
      <c r="K62" s="17">
        <v>10195.2941176471</v>
      </c>
      <c r="L62" s="18">
        <f>ROUND(M62/J62,0)</f>
        <v>12466</v>
      </c>
      <c r="M62" s="19">
        <f>H62*K62</f>
        <v>1220784.51764706</v>
      </c>
      <c r="N62" s="24"/>
      <c r="O62" s="21" t="s">
        <v>33</v>
      </c>
      <c r="P62" s="8" t="s">
        <v>34</v>
      </c>
    </row>
    <row r="63" ht="17" customHeight="1" spans="1:16">
      <c r="A63" s="8">
        <v>60</v>
      </c>
      <c r="B63" s="9">
        <v>8</v>
      </c>
      <c r="C63" s="9" t="s">
        <v>94</v>
      </c>
      <c r="D63" s="9">
        <v>4</v>
      </c>
      <c r="E63" s="10">
        <v>16</v>
      </c>
      <c r="F63" s="9" t="s">
        <v>32</v>
      </c>
      <c r="G63" s="9">
        <v>3</v>
      </c>
      <c r="H63" s="11">
        <v>99.04</v>
      </c>
      <c r="I63" s="9">
        <f>H63-J63</f>
        <v>18.04</v>
      </c>
      <c r="J63" s="11">
        <v>81</v>
      </c>
      <c r="K63" s="17">
        <v>9960</v>
      </c>
      <c r="L63" s="18">
        <f>ROUND(M63/J63,0)</f>
        <v>12178</v>
      </c>
      <c r="M63" s="19">
        <f>H63*K63</f>
        <v>986438.4</v>
      </c>
      <c r="N63" s="24"/>
      <c r="O63" s="21" t="s">
        <v>33</v>
      </c>
      <c r="P63" s="8" t="s">
        <v>34</v>
      </c>
    </row>
    <row r="64" s="1" customFormat="1" ht="17" customHeight="1" spans="1:16">
      <c r="A64" s="8">
        <v>61</v>
      </c>
      <c r="B64" s="9">
        <v>8</v>
      </c>
      <c r="C64" s="9" t="s">
        <v>95</v>
      </c>
      <c r="D64" s="9">
        <v>1</v>
      </c>
      <c r="E64" s="10">
        <v>17</v>
      </c>
      <c r="F64" s="9" t="s">
        <v>32</v>
      </c>
      <c r="G64" s="9">
        <v>3</v>
      </c>
      <c r="H64" s="11">
        <v>112.96</v>
      </c>
      <c r="I64" s="22">
        <f>H64-J64</f>
        <v>20.57</v>
      </c>
      <c r="J64" s="11">
        <v>92.39</v>
      </c>
      <c r="K64" s="17">
        <v>10501.1764705882</v>
      </c>
      <c r="L64" s="18">
        <f>ROUND(M64/J64,0)</f>
        <v>12839</v>
      </c>
      <c r="M64" s="19">
        <f>H64*K64</f>
        <v>1186212.89411765</v>
      </c>
      <c r="N64" s="24"/>
      <c r="O64" s="21" t="s">
        <v>33</v>
      </c>
      <c r="P64" s="8" t="s">
        <v>34</v>
      </c>
    </row>
    <row r="65" ht="17" customHeight="1" spans="1:16">
      <c r="A65" s="8">
        <v>62</v>
      </c>
      <c r="B65" s="9">
        <v>8</v>
      </c>
      <c r="C65" s="9" t="s">
        <v>96</v>
      </c>
      <c r="D65" s="9">
        <v>2</v>
      </c>
      <c r="E65" s="10">
        <v>17</v>
      </c>
      <c r="F65" s="9" t="s">
        <v>36</v>
      </c>
      <c r="G65" s="9">
        <v>3</v>
      </c>
      <c r="H65" s="11">
        <v>139.31</v>
      </c>
      <c r="I65" s="9">
        <f>H65-J65</f>
        <v>25.37</v>
      </c>
      <c r="J65" s="11">
        <v>113.94</v>
      </c>
      <c r="K65" s="17">
        <v>10312.9411764706</v>
      </c>
      <c r="L65" s="18">
        <f>ROUND(M65/J65,0)</f>
        <v>12609</v>
      </c>
      <c r="M65" s="19">
        <f>H65*K65</f>
        <v>1436695.83529412</v>
      </c>
      <c r="N65" s="24"/>
      <c r="O65" s="21" t="s">
        <v>33</v>
      </c>
      <c r="P65" s="8" t="s">
        <v>34</v>
      </c>
    </row>
    <row r="66" ht="17" customHeight="1" spans="1:16">
      <c r="A66" s="8">
        <v>63</v>
      </c>
      <c r="B66" s="9">
        <v>8</v>
      </c>
      <c r="C66" s="9" t="s">
        <v>97</v>
      </c>
      <c r="D66" s="9">
        <v>3</v>
      </c>
      <c r="E66" s="10">
        <v>17</v>
      </c>
      <c r="F66" s="9" t="s">
        <v>32</v>
      </c>
      <c r="G66" s="9">
        <v>3</v>
      </c>
      <c r="H66" s="11">
        <v>119.74</v>
      </c>
      <c r="I66" s="9">
        <f>H66-J66</f>
        <v>21.81</v>
      </c>
      <c r="J66" s="11">
        <v>97.93</v>
      </c>
      <c r="K66" s="17">
        <v>10254.1176470588</v>
      </c>
      <c r="L66" s="18">
        <f>ROUND(M66/J66,0)</f>
        <v>12538</v>
      </c>
      <c r="M66" s="19">
        <f>H66*K66</f>
        <v>1227828.04705882</v>
      </c>
      <c r="N66" s="24"/>
      <c r="O66" s="21" t="s">
        <v>33</v>
      </c>
      <c r="P66" s="8" t="s">
        <v>34</v>
      </c>
    </row>
    <row r="67" s="1" customFormat="1" ht="17" customHeight="1" spans="1:16">
      <c r="A67" s="8">
        <v>64</v>
      </c>
      <c r="B67" s="9">
        <v>8</v>
      </c>
      <c r="C67" s="9" t="s">
        <v>98</v>
      </c>
      <c r="D67" s="9">
        <v>4</v>
      </c>
      <c r="E67" s="10">
        <v>17</v>
      </c>
      <c r="F67" s="9" t="s">
        <v>32</v>
      </c>
      <c r="G67" s="9">
        <v>3</v>
      </c>
      <c r="H67" s="11">
        <v>99.04</v>
      </c>
      <c r="I67" s="22">
        <f>H67-J67</f>
        <v>18.04</v>
      </c>
      <c r="J67" s="11">
        <v>81</v>
      </c>
      <c r="K67" s="17">
        <v>10018.8235294118</v>
      </c>
      <c r="L67" s="18">
        <f>ROUND(M67/J67,0)</f>
        <v>12250</v>
      </c>
      <c r="M67" s="19">
        <f>H67*K67</f>
        <v>992264.282352941</v>
      </c>
      <c r="N67" s="24"/>
      <c r="O67" s="21" t="s">
        <v>33</v>
      </c>
      <c r="P67" s="8" t="s">
        <v>34</v>
      </c>
    </row>
    <row r="68" ht="17" customHeight="1" spans="1:16">
      <c r="A68" s="8">
        <v>65</v>
      </c>
      <c r="B68" s="9">
        <v>8</v>
      </c>
      <c r="C68" s="9" t="s">
        <v>99</v>
      </c>
      <c r="D68" s="9">
        <v>1</v>
      </c>
      <c r="E68" s="10">
        <v>18</v>
      </c>
      <c r="F68" s="9" t="s">
        <v>32</v>
      </c>
      <c r="G68" s="9">
        <v>3</v>
      </c>
      <c r="H68" s="11">
        <v>112.96</v>
      </c>
      <c r="I68" s="9">
        <f>H68-J68</f>
        <v>20.57</v>
      </c>
      <c r="J68" s="11">
        <v>92.39</v>
      </c>
      <c r="K68" s="17">
        <v>10348.2352941176</v>
      </c>
      <c r="L68" s="18">
        <f>ROUND(M68/J68,0)</f>
        <v>12652</v>
      </c>
      <c r="M68" s="19">
        <f>H68*K68</f>
        <v>1168936.65882353</v>
      </c>
      <c r="N68" s="24"/>
      <c r="O68" s="21" t="s">
        <v>33</v>
      </c>
      <c r="P68" s="8" t="s">
        <v>34</v>
      </c>
    </row>
    <row r="69" ht="17" customHeight="1" spans="1:16">
      <c r="A69" s="8">
        <v>66</v>
      </c>
      <c r="B69" s="9">
        <v>8</v>
      </c>
      <c r="C69" s="9" t="s">
        <v>100</v>
      </c>
      <c r="D69" s="9">
        <v>2</v>
      </c>
      <c r="E69" s="10">
        <v>18</v>
      </c>
      <c r="F69" s="9" t="s">
        <v>36</v>
      </c>
      <c r="G69" s="9">
        <v>3</v>
      </c>
      <c r="H69" s="11">
        <v>139.31</v>
      </c>
      <c r="I69" s="9">
        <f>H69-J69</f>
        <v>25.37</v>
      </c>
      <c r="J69" s="11">
        <v>113.94</v>
      </c>
      <c r="K69" s="17">
        <v>10371.7647058824</v>
      </c>
      <c r="L69" s="18">
        <f>ROUND(M69/J69,0)</f>
        <v>12681</v>
      </c>
      <c r="M69" s="19">
        <f>H69*K69</f>
        <v>1444890.54117647</v>
      </c>
      <c r="N69" s="24"/>
      <c r="O69" s="21" t="s">
        <v>33</v>
      </c>
      <c r="P69" s="8" t="s">
        <v>34</v>
      </c>
    </row>
    <row r="70" ht="17" customHeight="1" spans="1:16">
      <c r="A70" s="8">
        <v>67</v>
      </c>
      <c r="B70" s="9">
        <v>8</v>
      </c>
      <c r="C70" s="9" t="s">
        <v>101</v>
      </c>
      <c r="D70" s="9">
        <v>3</v>
      </c>
      <c r="E70" s="10">
        <v>18</v>
      </c>
      <c r="F70" s="9" t="s">
        <v>32</v>
      </c>
      <c r="G70" s="9">
        <v>3</v>
      </c>
      <c r="H70" s="11">
        <v>119.74</v>
      </c>
      <c r="I70" s="22">
        <f>H70-J70</f>
        <v>21.81</v>
      </c>
      <c r="J70" s="11">
        <v>97.93</v>
      </c>
      <c r="K70" s="17">
        <v>10312.9411764706</v>
      </c>
      <c r="L70" s="18">
        <f>ROUND(M70/J70,0)</f>
        <v>12610</v>
      </c>
      <c r="M70" s="19">
        <f>H70*K70</f>
        <v>1234871.57647059</v>
      </c>
      <c r="N70" s="24"/>
      <c r="O70" s="21" t="s">
        <v>33</v>
      </c>
      <c r="P70" s="8" t="s">
        <v>34</v>
      </c>
    </row>
    <row r="71" ht="17" customHeight="1" spans="1:16">
      <c r="A71" s="8">
        <v>68</v>
      </c>
      <c r="B71" s="9">
        <v>8</v>
      </c>
      <c r="C71" s="9" t="s">
        <v>102</v>
      </c>
      <c r="D71" s="9">
        <v>4</v>
      </c>
      <c r="E71" s="10">
        <v>18</v>
      </c>
      <c r="F71" s="9" t="s">
        <v>32</v>
      </c>
      <c r="G71" s="9">
        <v>3</v>
      </c>
      <c r="H71" s="11">
        <v>99.04</v>
      </c>
      <c r="I71" s="9">
        <f>H71-J71</f>
        <v>18.04</v>
      </c>
      <c r="J71" s="11">
        <v>81</v>
      </c>
      <c r="K71" s="17">
        <v>10077.6470588235</v>
      </c>
      <c r="L71" s="18">
        <f>ROUND(M71/J71,0)</f>
        <v>12322</v>
      </c>
      <c r="M71" s="19">
        <f>H71*K71</f>
        <v>998090.164705882</v>
      </c>
      <c r="N71" s="24"/>
      <c r="O71" s="21" t="s">
        <v>33</v>
      </c>
      <c r="P71" s="8" t="s">
        <v>34</v>
      </c>
    </row>
    <row r="72" ht="17" customHeight="1" spans="1:16">
      <c r="A72" s="8">
        <v>69</v>
      </c>
      <c r="B72" s="9">
        <v>8</v>
      </c>
      <c r="C72" s="9" t="s">
        <v>103</v>
      </c>
      <c r="D72" s="9">
        <v>1</v>
      </c>
      <c r="E72" s="10">
        <v>19</v>
      </c>
      <c r="F72" s="9" t="s">
        <v>32</v>
      </c>
      <c r="G72" s="9">
        <v>3</v>
      </c>
      <c r="H72" s="11">
        <v>112.96</v>
      </c>
      <c r="I72" s="9">
        <f>H72-J72</f>
        <v>20.57</v>
      </c>
      <c r="J72" s="11">
        <v>92.39</v>
      </c>
      <c r="K72" s="17">
        <v>10502.3529411765</v>
      </c>
      <c r="L72" s="18">
        <f>ROUND(M72/J72,0)</f>
        <v>12841</v>
      </c>
      <c r="M72" s="19">
        <f>H72*K72</f>
        <v>1186345.78823529</v>
      </c>
      <c r="N72" s="24"/>
      <c r="O72" s="21" t="s">
        <v>33</v>
      </c>
      <c r="P72" s="8" t="s">
        <v>34</v>
      </c>
    </row>
    <row r="73" ht="17" customHeight="1" spans="1:16">
      <c r="A73" s="8">
        <v>70</v>
      </c>
      <c r="B73" s="9">
        <v>8</v>
      </c>
      <c r="C73" s="9" t="s">
        <v>104</v>
      </c>
      <c r="D73" s="9">
        <v>2</v>
      </c>
      <c r="E73" s="10">
        <v>19</v>
      </c>
      <c r="F73" s="9" t="s">
        <v>36</v>
      </c>
      <c r="G73" s="9">
        <v>3</v>
      </c>
      <c r="H73" s="11">
        <v>139.31</v>
      </c>
      <c r="I73" s="9">
        <f>H73-J73</f>
        <v>25.37</v>
      </c>
      <c r="J73" s="11">
        <v>113.94</v>
      </c>
      <c r="K73" s="17">
        <v>10500</v>
      </c>
      <c r="L73" s="18">
        <f>ROUND(M73/J73,0)</f>
        <v>12838</v>
      </c>
      <c r="M73" s="19">
        <f>H73*K73</f>
        <v>1462755</v>
      </c>
      <c r="N73" s="24"/>
      <c r="O73" s="21" t="s">
        <v>33</v>
      </c>
      <c r="P73" s="8" t="s">
        <v>34</v>
      </c>
    </row>
    <row r="74" ht="17" customHeight="1" spans="1:16">
      <c r="A74" s="8">
        <v>71</v>
      </c>
      <c r="B74" s="9">
        <v>8</v>
      </c>
      <c r="C74" s="9" t="s">
        <v>105</v>
      </c>
      <c r="D74" s="9">
        <v>3</v>
      </c>
      <c r="E74" s="10">
        <v>19</v>
      </c>
      <c r="F74" s="9" t="s">
        <v>32</v>
      </c>
      <c r="G74" s="9">
        <v>3</v>
      </c>
      <c r="H74" s="11">
        <v>119.74</v>
      </c>
      <c r="I74" s="9">
        <f>H74-J74</f>
        <v>21.81</v>
      </c>
      <c r="J74" s="11">
        <v>97.93</v>
      </c>
      <c r="K74" s="17">
        <v>10371.7647058824</v>
      </c>
      <c r="L74" s="18">
        <f>ROUND(M74/J74,0)</f>
        <v>12682</v>
      </c>
      <c r="M74" s="19">
        <f>H74*K74</f>
        <v>1241915.10588235</v>
      </c>
      <c r="N74" s="24"/>
      <c r="O74" s="21" t="s">
        <v>33</v>
      </c>
      <c r="P74" s="8" t="s">
        <v>34</v>
      </c>
    </row>
    <row r="75" ht="17" customHeight="1" spans="1:16">
      <c r="A75" s="8">
        <v>72</v>
      </c>
      <c r="B75" s="9">
        <v>8</v>
      </c>
      <c r="C75" s="9" t="s">
        <v>106</v>
      </c>
      <c r="D75" s="9">
        <v>4</v>
      </c>
      <c r="E75" s="10">
        <v>19</v>
      </c>
      <c r="F75" s="9" t="s">
        <v>32</v>
      </c>
      <c r="G75" s="9">
        <v>3</v>
      </c>
      <c r="H75" s="11">
        <v>99.04</v>
      </c>
      <c r="I75" s="9">
        <f>H75-J75</f>
        <v>18.04</v>
      </c>
      <c r="J75" s="11">
        <v>81</v>
      </c>
      <c r="K75" s="17">
        <v>10136.4705882353</v>
      </c>
      <c r="L75" s="18">
        <f>ROUND(M75/J75,0)</f>
        <v>12394</v>
      </c>
      <c r="M75" s="19">
        <f>H75*K75</f>
        <v>1003916.04705882</v>
      </c>
      <c r="N75" s="24"/>
      <c r="O75" s="21" t="s">
        <v>33</v>
      </c>
      <c r="P75" s="8" t="s">
        <v>34</v>
      </c>
    </row>
    <row r="76" ht="17" customHeight="1" spans="1:16">
      <c r="A76" s="8">
        <v>73</v>
      </c>
      <c r="B76" s="9">
        <v>8</v>
      </c>
      <c r="C76" s="9" t="s">
        <v>107</v>
      </c>
      <c r="D76" s="9">
        <v>1</v>
      </c>
      <c r="E76" s="10">
        <v>20</v>
      </c>
      <c r="F76" s="9" t="s">
        <v>32</v>
      </c>
      <c r="G76" s="9">
        <v>3</v>
      </c>
      <c r="H76" s="11">
        <v>112.96</v>
      </c>
      <c r="I76" s="9">
        <f>H76-J76</f>
        <v>20.57</v>
      </c>
      <c r="J76" s="11">
        <v>92.39</v>
      </c>
      <c r="K76" s="17">
        <v>10465.8823529412</v>
      </c>
      <c r="L76" s="18">
        <f>ROUND(M76/J76,0)</f>
        <v>12796</v>
      </c>
      <c r="M76" s="19">
        <f>H76*K76</f>
        <v>1182226.07058824</v>
      </c>
      <c r="N76" s="24"/>
      <c r="O76" s="21" t="s">
        <v>33</v>
      </c>
      <c r="P76" s="8" t="s">
        <v>34</v>
      </c>
    </row>
    <row r="77" s="1" customFormat="1" ht="17" customHeight="1" spans="1:16">
      <c r="A77" s="8">
        <v>74</v>
      </c>
      <c r="B77" s="9">
        <v>8</v>
      </c>
      <c r="C77" s="9" t="s">
        <v>108</v>
      </c>
      <c r="D77" s="9">
        <v>2</v>
      </c>
      <c r="E77" s="10">
        <v>20</v>
      </c>
      <c r="F77" s="9" t="s">
        <v>36</v>
      </c>
      <c r="G77" s="9">
        <v>3</v>
      </c>
      <c r="H77" s="11">
        <v>139.31</v>
      </c>
      <c r="I77" s="22">
        <f>H77-J77</f>
        <v>25.37</v>
      </c>
      <c r="J77" s="11">
        <v>113.94</v>
      </c>
      <c r="K77" s="17">
        <v>10489.4117647059</v>
      </c>
      <c r="L77" s="18">
        <f>ROUND(M77/J77,0)</f>
        <v>12825</v>
      </c>
      <c r="M77" s="19">
        <f>H77*K77</f>
        <v>1461279.95294118</v>
      </c>
      <c r="N77" s="24"/>
      <c r="O77" s="21" t="s">
        <v>33</v>
      </c>
      <c r="P77" s="8" t="s">
        <v>34</v>
      </c>
    </row>
    <row r="78" ht="17" customHeight="1" spans="1:16">
      <c r="A78" s="8">
        <v>75</v>
      </c>
      <c r="B78" s="9">
        <v>8</v>
      </c>
      <c r="C78" s="9" t="s">
        <v>109</v>
      </c>
      <c r="D78" s="9">
        <v>3</v>
      </c>
      <c r="E78" s="10">
        <v>20</v>
      </c>
      <c r="F78" s="9" t="s">
        <v>32</v>
      </c>
      <c r="G78" s="9">
        <v>3</v>
      </c>
      <c r="H78" s="11">
        <v>119.74</v>
      </c>
      <c r="I78" s="9">
        <f>H78-J78</f>
        <v>21.81</v>
      </c>
      <c r="J78" s="11">
        <v>97.93</v>
      </c>
      <c r="K78" s="17">
        <v>10430.5882352941</v>
      </c>
      <c r="L78" s="18">
        <f>ROUND(M78/J78,0)</f>
        <v>12754</v>
      </c>
      <c r="M78" s="19">
        <f>H78*K78</f>
        <v>1248958.63529412</v>
      </c>
      <c r="N78" s="25"/>
      <c r="O78" s="21" t="s">
        <v>33</v>
      </c>
      <c r="P78" s="8" t="s">
        <v>34</v>
      </c>
    </row>
    <row r="79" ht="17" customHeight="1" spans="1:16">
      <c r="A79" s="8">
        <v>76</v>
      </c>
      <c r="B79" s="9">
        <v>8</v>
      </c>
      <c r="C79" s="9" t="s">
        <v>110</v>
      </c>
      <c r="D79" s="9">
        <v>4</v>
      </c>
      <c r="E79" s="10">
        <v>20</v>
      </c>
      <c r="F79" s="9" t="s">
        <v>32</v>
      </c>
      <c r="G79" s="9">
        <v>3</v>
      </c>
      <c r="H79" s="11">
        <v>99.04</v>
      </c>
      <c r="I79" s="9">
        <f>H79-J79</f>
        <v>18.04</v>
      </c>
      <c r="J79" s="11">
        <v>81</v>
      </c>
      <c r="K79" s="17">
        <v>10195.2941176471</v>
      </c>
      <c r="L79" s="18">
        <f>ROUND(M79/J79,0)</f>
        <v>12466</v>
      </c>
      <c r="M79" s="19">
        <f>H79*K79</f>
        <v>1009741.92941176</v>
      </c>
      <c r="N79" s="20"/>
      <c r="O79" s="21" t="s">
        <v>33</v>
      </c>
      <c r="P79" s="8" t="s">
        <v>34</v>
      </c>
    </row>
    <row r="80" ht="17" customHeight="1" spans="1:16">
      <c r="A80" s="8">
        <v>77</v>
      </c>
      <c r="B80" s="9">
        <v>8</v>
      </c>
      <c r="C80" s="9" t="s">
        <v>111</v>
      </c>
      <c r="D80" s="9">
        <v>1</v>
      </c>
      <c r="E80" s="10">
        <v>21</v>
      </c>
      <c r="F80" s="9" t="s">
        <v>112</v>
      </c>
      <c r="G80" s="9">
        <v>3</v>
      </c>
      <c r="H80" s="11">
        <v>178.74</v>
      </c>
      <c r="I80" s="9">
        <f>H80-J80</f>
        <v>32.55</v>
      </c>
      <c r="J80" s="11">
        <v>146.19</v>
      </c>
      <c r="K80" s="17">
        <v>10335.9005851417</v>
      </c>
      <c r="L80" s="18">
        <f>ROUND(M80/J80,0)</f>
        <v>12637</v>
      </c>
      <c r="M80" s="19">
        <f>H80*K80</f>
        <v>1847438.87058824</v>
      </c>
      <c r="N80" s="20"/>
      <c r="O80" s="21" t="s">
        <v>33</v>
      </c>
      <c r="P80" s="8" t="s">
        <v>34</v>
      </c>
    </row>
    <row r="81" ht="17" customHeight="1" spans="1:16">
      <c r="A81" s="8">
        <v>78</v>
      </c>
      <c r="B81" s="9">
        <v>8</v>
      </c>
      <c r="C81" s="9" t="s">
        <v>113</v>
      </c>
      <c r="D81" s="9">
        <v>2</v>
      </c>
      <c r="E81" s="10">
        <v>21</v>
      </c>
      <c r="F81" s="9" t="s">
        <v>114</v>
      </c>
      <c r="G81" s="9">
        <v>3</v>
      </c>
      <c r="H81" s="26">
        <v>209.4</v>
      </c>
      <c r="I81" s="9">
        <f>H81-J81</f>
        <v>38.14</v>
      </c>
      <c r="J81" s="11">
        <v>171.26</v>
      </c>
      <c r="K81" s="17">
        <v>10394.5749761223</v>
      </c>
      <c r="L81" s="18">
        <f>ROUND(M81/J81,0)</f>
        <v>12709</v>
      </c>
      <c r="M81" s="19">
        <f>H81*K81</f>
        <v>2176624</v>
      </c>
      <c r="N81" s="20"/>
      <c r="O81" s="21" t="s">
        <v>33</v>
      </c>
      <c r="P81" s="8" t="s">
        <v>34</v>
      </c>
    </row>
    <row r="82" ht="17" customHeight="1" spans="1:16">
      <c r="A82" s="8">
        <v>79</v>
      </c>
      <c r="B82" s="9">
        <v>8</v>
      </c>
      <c r="C82" s="9" t="s">
        <v>115</v>
      </c>
      <c r="D82" s="9">
        <v>3</v>
      </c>
      <c r="E82" s="10">
        <v>21</v>
      </c>
      <c r="F82" s="9" t="s">
        <v>32</v>
      </c>
      <c r="G82" s="9">
        <v>3</v>
      </c>
      <c r="H82" s="11">
        <v>119.74</v>
      </c>
      <c r="I82" s="9">
        <f>H82-J82</f>
        <v>21.81</v>
      </c>
      <c r="J82" s="11">
        <v>97.93</v>
      </c>
      <c r="K82" s="17">
        <v>10195.2941176471</v>
      </c>
      <c r="L82" s="18">
        <f>ROUND(M82/J82,0)</f>
        <v>12466</v>
      </c>
      <c r="M82" s="19">
        <f>H82*K82</f>
        <v>1220784.51764706</v>
      </c>
      <c r="N82" s="20"/>
      <c r="O82" s="21" t="s">
        <v>33</v>
      </c>
      <c r="P82" s="8" t="s">
        <v>34</v>
      </c>
    </row>
    <row r="83" ht="17" customHeight="1" spans="1:16">
      <c r="A83" s="8">
        <v>80</v>
      </c>
      <c r="B83" s="9">
        <v>8</v>
      </c>
      <c r="C83" s="9" t="s">
        <v>116</v>
      </c>
      <c r="D83" s="9">
        <v>4</v>
      </c>
      <c r="E83" s="10">
        <v>21</v>
      </c>
      <c r="F83" s="9" t="s">
        <v>32</v>
      </c>
      <c r="G83" s="9">
        <v>3</v>
      </c>
      <c r="H83" s="11">
        <v>99.04</v>
      </c>
      <c r="I83" s="9">
        <f>H83-J83</f>
        <v>18.04</v>
      </c>
      <c r="J83" s="11">
        <v>81</v>
      </c>
      <c r="K83" s="17">
        <v>9960</v>
      </c>
      <c r="L83" s="18">
        <f>ROUND(M83/J83,0)</f>
        <v>12178</v>
      </c>
      <c r="M83" s="19">
        <f>H83*K83</f>
        <v>986438.4</v>
      </c>
      <c r="N83" s="20"/>
      <c r="O83" s="21" t="s">
        <v>33</v>
      </c>
      <c r="P83" s="8" t="s">
        <v>34</v>
      </c>
    </row>
    <row r="84" ht="35" customHeight="1" spans="1:16">
      <c r="A84" s="7" t="s">
        <v>117</v>
      </c>
      <c r="B84" s="7"/>
      <c r="C84" s="7"/>
      <c r="D84" s="7"/>
      <c r="E84" s="27"/>
      <c r="F84" s="27"/>
      <c r="G84" s="27"/>
      <c r="H84" s="28">
        <f>SUM(H4:H83)</f>
        <v>9556.87</v>
      </c>
      <c r="I84" s="28">
        <f>SUM(I4:I83)</f>
        <v>1740.55</v>
      </c>
      <c r="J84" s="28">
        <f>SUM(J4:J83)</f>
        <v>7816.32</v>
      </c>
      <c r="K84" s="34">
        <f>M84/H84</f>
        <v>9901.42834852587</v>
      </c>
      <c r="L84" s="34">
        <f>M84/J84</f>
        <v>12106.2934400301</v>
      </c>
      <c r="M84" s="34">
        <f>SUM(M4:M83)</f>
        <v>94626663.5411765</v>
      </c>
      <c r="N84" s="35"/>
      <c r="O84" s="36"/>
      <c r="P84" s="8"/>
    </row>
    <row r="85" ht="48" customHeight="1" spans="1:16">
      <c r="A85" s="29" t="s">
        <v>118</v>
      </c>
      <c r="B85" s="29"/>
      <c r="C85" s="29"/>
      <c r="D85" s="29"/>
      <c r="E85" s="29"/>
      <c r="F85" s="29"/>
      <c r="G85" s="29"/>
      <c r="H85" s="29"/>
      <c r="I85" s="29"/>
      <c r="J85" s="29"/>
      <c r="K85" s="37"/>
      <c r="L85" s="37"/>
      <c r="M85" s="37"/>
      <c r="N85" s="29"/>
      <c r="O85" s="29"/>
      <c r="P85" s="29"/>
    </row>
    <row r="86" ht="69" customHeight="1" spans="1:16">
      <c r="A86" s="30" t="s">
        <v>119</v>
      </c>
      <c r="B86" s="30"/>
      <c r="C86" s="30"/>
      <c r="D86" s="30"/>
      <c r="E86" s="30"/>
      <c r="F86" s="30"/>
      <c r="G86" s="30"/>
      <c r="H86" s="30"/>
      <c r="I86" s="30"/>
      <c r="J86" s="30"/>
      <c r="K86" s="38"/>
      <c r="L86" s="38"/>
      <c r="M86" s="38"/>
      <c r="N86" s="30"/>
      <c r="O86" s="30"/>
      <c r="P86" s="30"/>
    </row>
    <row r="87" ht="21" customHeight="1" spans="1:16">
      <c r="A87" s="31" t="s">
        <v>120</v>
      </c>
      <c r="B87" s="31"/>
      <c r="C87" s="32"/>
      <c r="D87" s="32"/>
      <c r="E87" s="32"/>
      <c r="F87" s="32"/>
      <c r="G87" s="32"/>
      <c r="H87" s="33"/>
      <c r="I87" s="32"/>
      <c r="J87" s="32"/>
      <c r="K87" s="39"/>
      <c r="L87" s="39" t="s">
        <v>121</v>
      </c>
      <c r="M87" s="39"/>
      <c r="N87" s="40"/>
      <c r="O87" s="40"/>
      <c r="P87" s="40"/>
    </row>
    <row r="88" ht="22" customHeight="1" spans="1:16">
      <c r="A88" s="32" t="s">
        <v>122</v>
      </c>
      <c r="B88" s="32"/>
      <c r="C88" s="32"/>
      <c r="D88" s="32"/>
      <c r="E88" s="32"/>
      <c r="F88" s="32"/>
      <c r="G88" s="32"/>
      <c r="H88" s="32"/>
      <c r="I88" s="41"/>
      <c r="J88" s="41"/>
      <c r="K88" s="42"/>
      <c r="L88" s="39" t="s">
        <v>123</v>
      </c>
      <c r="M88" s="39"/>
      <c r="N88" s="40"/>
      <c r="O88" s="40"/>
      <c r="P88" s="40"/>
    </row>
    <row r="89" ht="29" customHeight="1" spans="1:16">
      <c r="A89" s="32" t="s">
        <v>124</v>
      </c>
      <c r="B89" s="32"/>
      <c r="C89" s="32"/>
      <c r="D89" s="32"/>
      <c r="E89" s="32"/>
      <c r="F89" s="32"/>
      <c r="G89" s="33"/>
      <c r="H89" s="33"/>
      <c r="I89" s="33"/>
      <c r="J89" s="33"/>
      <c r="K89" s="43"/>
      <c r="L89" s="43"/>
      <c r="M89" s="43"/>
      <c r="N89" s="32"/>
      <c r="O89" s="41"/>
      <c r="P89" s="41"/>
    </row>
  </sheetData>
  <sortState ref="E4:M83">
    <sortCondition ref="E4"/>
  </sortState>
  <mergeCells count="15">
    <mergeCell ref="A1:P1"/>
    <mergeCell ref="J2:K2"/>
    <mergeCell ref="L2:M2"/>
    <mergeCell ref="A84:C84"/>
    <mergeCell ref="A85:P85"/>
    <mergeCell ref="A86:P86"/>
    <mergeCell ref="A87:B87"/>
    <mergeCell ref="L87:M87"/>
    <mergeCell ref="A88:H88"/>
    <mergeCell ref="L88:M88"/>
    <mergeCell ref="A89:F89"/>
    <mergeCell ref="N4:N28"/>
    <mergeCell ref="N29:N53"/>
    <mergeCell ref="N54:N78"/>
    <mergeCell ref="N79:N83"/>
  </mergeCells>
  <printOptions horizontalCentered="1"/>
  <pageMargins left="0.275" right="0.0784722222222222" top="0.432638888888889" bottom="0.432638888888889" header="0.393055555555556" footer="0.472222222222222"/>
  <pageSetup paperSize="9" orientation="landscape"/>
  <headerFooter/>
  <rowBreaks count="2" manualBreakCount="2">
    <brk id="53" max="15" man="1"/>
    <brk id="7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审批版16栋  (2)</vt:lpstr>
      <vt:lpstr>8栋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wing</cp:lastModifiedBy>
  <dcterms:created xsi:type="dcterms:W3CDTF">2017-08-01T06:06:00Z</dcterms:created>
  <cp:lastPrinted>2017-08-02T07:21:00Z</cp:lastPrinted>
  <dcterms:modified xsi:type="dcterms:W3CDTF">2020-10-29T09:13:28Z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