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附件2" sheetId="1" r:id="rId1"/>
  </sheets>
  <externalReferences>
    <externalReference r:id="rId2"/>
  </externalReferences>
  <definedNames>
    <definedName name="_xlnm._FilterDatabase" localSheetId="0" hidden="1">附件2!$A$4:$U$149</definedName>
    <definedName name="_xlnm.Print_Titles" localSheetId="0">附件2!$1:$4</definedName>
    <definedName name="_xlnm.Print_Area" localSheetId="0">附件2!$A$1:$O$149</definedName>
  </definedNames>
  <calcPr calcId="144525"/>
</workbook>
</file>

<file path=xl/sharedStrings.xml><?xml version="1.0" encoding="utf-8"?>
<sst xmlns="http://schemas.openxmlformats.org/spreadsheetml/2006/main" count="589" uniqueCount="37">
  <si>
    <t>附件2</t>
  </si>
  <si>
    <t>清远市新建商品住房销售价格备案表</t>
  </si>
  <si>
    <t>房地产开发企业名称或中介服务机构名称：清远市恒泽房地产开发有限公司</t>
  </si>
  <si>
    <t>项目(楼盘)名称：春江湖畔花园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</si>
  <si>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</si>
  <si>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</si>
  <si>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</si>
  <si>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</si>
  <si>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</si>
  <si>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</si>
  <si>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</si>
  <si>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</si>
  <si>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</si>
  <si>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</si>
  <si>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</si>
  <si>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</si>
  <si>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</si>
  <si>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</si>
  <si>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</si>
  <si>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2号楼</t>
  </si>
  <si>
    <t>三房两卫</t>
  </si>
  <si>
    <t>未售</t>
  </si>
  <si>
    <r>
      <rPr>
        <sz val="11"/>
        <rFont val="宋体"/>
        <charset val="134"/>
      </rPr>
      <t>含精装修</t>
    </r>
    <r>
      <rPr>
        <sz val="11"/>
        <rFont val="Times New Roman"/>
        <charset val="134"/>
      </rPr>
      <t>1500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SimSun"/>
        <charset val="134"/>
      </rPr>
      <t>㎡（建筑面积）</t>
    </r>
  </si>
  <si>
    <t>两房两卫</t>
  </si>
  <si>
    <t>两房一卫</t>
  </si>
  <si>
    <t>26~27</t>
  </si>
  <si>
    <t>毛坯复式</t>
  </si>
  <si>
    <t>三房三卫</t>
  </si>
  <si>
    <t>两房三卫</t>
  </si>
  <si>
    <t>本楼栋总面积/均价</t>
  </si>
  <si>
    <t>本栋销售住宅共139套，销售住宅总建筑面积：13236.75㎡，套内面积：9900.57㎡，分摊面积：3336.18㎡，销售均价：8512元/㎡（建筑面积                                              
     11380.43元/㎡（套内建筑面积）。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</si>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</sst>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2"/>
      <name val="Times New Roman"/>
      <charset val="0"/>
    </font>
    <font>
      <sz val="11"/>
      <name val="宋体"/>
      <charset val="134"/>
    </font>
    <font>
      <sz val="11"/>
      <name val="宋体"/>
      <charset val="0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name val="Times New Roman"/>
      <charset val="134"/>
    </font>
    <font>
      <sz val="11"/>
      <name val="SimSun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2" fillId="0" borderId="8" applyNumberFormat="0" applyAlignment="0" applyProtection="0">
      <alignment vertical="center"/>
    </xf>
    <xf numFmtId="0" fontId="23" fillId="0" borderId="9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10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10" borderId="11" applyNumberFormat="0" applyAlignment="0" applyProtection="0">
      <alignment vertical="center"/>
    </xf>
    <xf numFmtId="0" fontId="25" fillId="10" borderId="6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0" borderId="13" applyNumberFormat="0" applyAlignment="0" applyProtection="0">
      <alignment vertical="center"/>
    </xf>
    <xf numFmtId="0" fontId="28" fillId="0" borderId="14" applyNumberFormat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29"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0" fontId="0" fillId="0" borderId="0" xfId="11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jojoting666\FileStorage\MsgAttach\78996c33b24d83bae4a847eeccb9dabb\File\2022-06\&#12304;0620&#22791;&#26696;&#20215;&#35843;&#25972;&#12305;&#28165;&#36828;&#26149;&#27743;&#28246;&#30036;&#39033;&#30446;&#22791;&#26696;&#20215;2#&#20215;&#2668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项目总表"/>
      <sheetName val="市场竞品情况"/>
      <sheetName val="住宅定价逻辑"/>
      <sheetName val="Sheet1"/>
      <sheetName val="住宅定价逻辑 (9700)1020"/>
      <sheetName val="1#住宅定价逻辑"/>
      <sheetName val="1#一房一价表"/>
      <sheetName val="7#住宅定价逻辑"/>
      <sheetName val="7#一房一价表"/>
      <sheetName val="5#住宅定价逻辑 "/>
      <sheetName val="5#一房一价表 "/>
      <sheetName val="6#住宅定价逻辑"/>
      <sheetName val="6#一房一价表 "/>
      <sheetName val="3#住宅定价逻辑"/>
      <sheetName val="3#一房一价表"/>
      <sheetName val="2#住宅定价逻辑"/>
      <sheetName val="2#一房一价表"/>
      <sheetName val="4#住宅定价逻辑"/>
      <sheetName val="4#一房一价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房号</v>
          </cell>
          <cell r="C3" t="str">
            <v>建筑面积
（㎡）</v>
          </cell>
          <cell r="D3" t="str">
            <v>单价
（元/㎡ ）</v>
          </cell>
          <cell r="E3" t="str">
            <v>总价
（元 ）</v>
          </cell>
        </row>
        <row r="4">
          <cell r="B4">
            <v>2601</v>
          </cell>
          <cell r="C4">
            <v>113.68</v>
          </cell>
          <cell r="D4">
            <v>9914.4603</v>
          </cell>
          <cell r="E4">
            <v>1127076</v>
          </cell>
        </row>
        <row r="5">
          <cell r="B5">
            <v>2501</v>
          </cell>
          <cell r="C5">
            <v>80.73</v>
          </cell>
          <cell r="D5">
            <v>8344.584</v>
          </cell>
          <cell r="E5">
            <v>673658</v>
          </cell>
        </row>
        <row r="6">
          <cell r="B6">
            <v>2401</v>
          </cell>
          <cell r="C6">
            <v>80.73</v>
          </cell>
          <cell r="D6">
            <v>8116.344</v>
          </cell>
          <cell r="E6">
            <v>655232</v>
          </cell>
        </row>
        <row r="7">
          <cell r="B7">
            <v>2301</v>
          </cell>
          <cell r="C7">
            <v>80.73</v>
          </cell>
          <cell r="D7">
            <v>8268.504</v>
          </cell>
          <cell r="E7">
            <v>667516</v>
          </cell>
        </row>
        <row r="8">
          <cell r="B8">
            <v>2201</v>
          </cell>
          <cell r="C8">
            <v>80.73</v>
          </cell>
          <cell r="D8">
            <v>8230.464</v>
          </cell>
          <cell r="E8">
            <v>664445</v>
          </cell>
        </row>
        <row r="9">
          <cell r="B9">
            <v>2101</v>
          </cell>
          <cell r="C9">
            <v>80.73</v>
          </cell>
          <cell r="D9">
            <v>8192.424</v>
          </cell>
          <cell r="E9">
            <v>661374</v>
          </cell>
        </row>
        <row r="10">
          <cell r="B10">
            <v>2001</v>
          </cell>
          <cell r="C10">
            <v>80.73</v>
          </cell>
          <cell r="D10">
            <v>8154.384</v>
          </cell>
          <cell r="E10">
            <v>658303</v>
          </cell>
        </row>
        <row r="11">
          <cell r="B11">
            <v>1901</v>
          </cell>
          <cell r="C11">
            <v>80.73</v>
          </cell>
          <cell r="D11">
            <v>8116.344</v>
          </cell>
          <cell r="E11">
            <v>655232</v>
          </cell>
        </row>
        <row r="12">
          <cell r="B12">
            <v>1801</v>
          </cell>
          <cell r="C12">
            <v>80.73</v>
          </cell>
          <cell r="D12">
            <v>7735.944</v>
          </cell>
          <cell r="E12">
            <v>624523</v>
          </cell>
        </row>
        <row r="13">
          <cell r="B13">
            <v>1701</v>
          </cell>
          <cell r="C13">
            <v>80.73</v>
          </cell>
          <cell r="D13">
            <v>8049.774</v>
          </cell>
          <cell r="E13">
            <v>649858</v>
          </cell>
        </row>
        <row r="14">
          <cell r="B14">
            <v>1601</v>
          </cell>
          <cell r="C14">
            <v>80.73</v>
          </cell>
          <cell r="D14">
            <v>8021.244</v>
          </cell>
          <cell r="E14">
            <v>647555</v>
          </cell>
        </row>
        <row r="15">
          <cell r="B15">
            <v>1501</v>
          </cell>
          <cell r="C15">
            <v>80.73</v>
          </cell>
          <cell r="D15">
            <v>7992.714</v>
          </cell>
          <cell r="E15">
            <v>645252</v>
          </cell>
        </row>
        <row r="16">
          <cell r="B16">
            <v>1401</v>
          </cell>
          <cell r="C16">
            <v>80.73</v>
          </cell>
          <cell r="D16">
            <v>7678.884</v>
          </cell>
          <cell r="E16">
            <v>619916</v>
          </cell>
        </row>
        <row r="17">
          <cell r="B17">
            <v>1301</v>
          </cell>
          <cell r="C17">
            <v>80.73</v>
          </cell>
          <cell r="D17">
            <v>7935.654</v>
          </cell>
          <cell r="E17">
            <v>640645</v>
          </cell>
        </row>
        <row r="18">
          <cell r="B18">
            <v>1201</v>
          </cell>
          <cell r="C18">
            <v>80.73</v>
          </cell>
          <cell r="D18">
            <v>7907.124</v>
          </cell>
          <cell r="E18">
            <v>638342</v>
          </cell>
        </row>
        <row r="19">
          <cell r="B19">
            <v>1101</v>
          </cell>
          <cell r="C19">
            <v>80.73</v>
          </cell>
          <cell r="D19">
            <v>7878.594</v>
          </cell>
          <cell r="E19">
            <v>636039</v>
          </cell>
        </row>
        <row r="20">
          <cell r="B20">
            <v>1001</v>
          </cell>
          <cell r="C20">
            <v>80.73</v>
          </cell>
          <cell r="D20">
            <v>7850.064</v>
          </cell>
          <cell r="E20">
            <v>633736</v>
          </cell>
        </row>
        <row r="21">
          <cell r="B21">
            <v>901</v>
          </cell>
          <cell r="C21">
            <v>80.73</v>
          </cell>
          <cell r="D21">
            <v>7821.534</v>
          </cell>
          <cell r="E21">
            <v>631432</v>
          </cell>
        </row>
        <row r="22">
          <cell r="B22">
            <v>801</v>
          </cell>
          <cell r="C22">
            <v>80.73</v>
          </cell>
          <cell r="D22">
            <v>7793.004</v>
          </cell>
          <cell r="E22">
            <v>629129</v>
          </cell>
        </row>
        <row r="23">
          <cell r="B23">
            <v>701</v>
          </cell>
          <cell r="C23">
            <v>80.73</v>
          </cell>
          <cell r="D23">
            <v>7764.474</v>
          </cell>
          <cell r="E23">
            <v>626826</v>
          </cell>
        </row>
        <row r="24">
          <cell r="B24">
            <v>601</v>
          </cell>
          <cell r="C24">
            <v>80.73</v>
          </cell>
          <cell r="D24">
            <v>7735.944</v>
          </cell>
          <cell r="E24">
            <v>624523</v>
          </cell>
        </row>
        <row r="25">
          <cell r="B25">
            <v>301</v>
          </cell>
          <cell r="C25">
            <v>80.73</v>
          </cell>
          <cell r="D25">
            <v>7526.724</v>
          </cell>
          <cell r="E25">
            <v>607632</v>
          </cell>
        </row>
        <row r="26">
          <cell r="B26">
            <v>2602</v>
          </cell>
          <cell r="C26">
            <v>113.68</v>
          </cell>
          <cell r="D26">
            <v>9869.2878</v>
          </cell>
          <cell r="E26">
            <v>1121941</v>
          </cell>
        </row>
        <row r="27">
          <cell r="B27">
            <v>2502</v>
          </cell>
          <cell r="C27">
            <v>80.73</v>
          </cell>
          <cell r="D27">
            <v>8297.034</v>
          </cell>
          <cell r="E27">
            <v>669820</v>
          </cell>
        </row>
        <row r="28">
          <cell r="B28">
            <v>2402</v>
          </cell>
          <cell r="C28">
            <v>80.73</v>
          </cell>
          <cell r="D28">
            <v>8068.794</v>
          </cell>
          <cell r="E28">
            <v>651394</v>
          </cell>
        </row>
        <row r="29">
          <cell r="B29">
            <v>2302</v>
          </cell>
          <cell r="C29">
            <v>80.73</v>
          </cell>
          <cell r="D29">
            <v>8220.954</v>
          </cell>
          <cell r="E29">
            <v>663678</v>
          </cell>
        </row>
        <row r="30">
          <cell r="B30">
            <v>2202</v>
          </cell>
          <cell r="C30">
            <v>80.73</v>
          </cell>
          <cell r="D30">
            <v>8182.914</v>
          </cell>
          <cell r="E30">
            <v>660607</v>
          </cell>
        </row>
        <row r="31">
          <cell r="B31">
            <v>2102</v>
          </cell>
          <cell r="C31">
            <v>80.73</v>
          </cell>
          <cell r="D31">
            <v>8144.874</v>
          </cell>
          <cell r="E31">
            <v>657536</v>
          </cell>
        </row>
        <row r="32">
          <cell r="B32">
            <v>2002</v>
          </cell>
          <cell r="C32">
            <v>80.73</v>
          </cell>
          <cell r="D32">
            <v>8106.834</v>
          </cell>
          <cell r="E32">
            <v>654465</v>
          </cell>
        </row>
        <row r="33">
          <cell r="B33">
            <v>1902</v>
          </cell>
          <cell r="C33">
            <v>80.73</v>
          </cell>
          <cell r="D33">
            <v>8068.794</v>
          </cell>
          <cell r="E33">
            <v>651394</v>
          </cell>
        </row>
        <row r="34">
          <cell r="B34">
            <v>1802</v>
          </cell>
          <cell r="C34">
            <v>80.73</v>
          </cell>
          <cell r="D34">
            <v>7688.394</v>
          </cell>
          <cell r="E34">
            <v>620684</v>
          </cell>
        </row>
        <row r="35">
          <cell r="B35">
            <v>1702</v>
          </cell>
          <cell r="C35">
            <v>80.73</v>
          </cell>
          <cell r="D35">
            <v>8002.224</v>
          </cell>
          <cell r="E35">
            <v>646020</v>
          </cell>
        </row>
        <row r="36">
          <cell r="B36">
            <v>1602</v>
          </cell>
          <cell r="C36">
            <v>80.73</v>
          </cell>
          <cell r="D36">
            <v>7973.694</v>
          </cell>
          <cell r="E36">
            <v>643716</v>
          </cell>
        </row>
        <row r="37">
          <cell r="B37">
            <v>1502</v>
          </cell>
          <cell r="C37">
            <v>80.73</v>
          </cell>
          <cell r="D37">
            <v>7945.164</v>
          </cell>
          <cell r="E37">
            <v>641413</v>
          </cell>
        </row>
        <row r="38">
          <cell r="B38">
            <v>1302</v>
          </cell>
          <cell r="C38">
            <v>80.73</v>
          </cell>
          <cell r="D38">
            <v>7888.104</v>
          </cell>
          <cell r="E38">
            <v>636807</v>
          </cell>
        </row>
        <row r="39">
          <cell r="B39">
            <v>1202</v>
          </cell>
          <cell r="C39">
            <v>80.73</v>
          </cell>
          <cell r="D39">
            <v>7859.574</v>
          </cell>
          <cell r="E39">
            <v>634503</v>
          </cell>
        </row>
        <row r="40">
          <cell r="B40">
            <v>1102</v>
          </cell>
          <cell r="C40">
            <v>80.73</v>
          </cell>
          <cell r="D40">
            <v>7831.044</v>
          </cell>
          <cell r="E40">
            <v>632200</v>
          </cell>
        </row>
        <row r="41">
          <cell r="B41">
            <v>1002</v>
          </cell>
          <cell r="C41">
            <v>80.73</v>
          </cell>
          <cell r="D41">
            <v>7802.514</v>
          </cell>
          <cell r="E41">
            <v>629897</v>
          </cell>
        </row>
        <row r="42">
          <cell r="B42">
            <v>802</v>
          </cell>
          <cell r="C42">
            <v>80.73</v>
          </cell>
          <cell r="D42">
            <v>7745.454</v>
          </cell>
          <cell r="E42">
            <v>625291</v>
          </cell>
        </row>
        <row r="43">
          <cell r="B43">
            <v>502</v>
          </cell>
          <cell r="C43">
            <v>80.73</v>
          </cell>
          <cell r="D43">
            <v>8619.864</v>
          </cell>
          <cell r="E43">
            <v>695882</v>
          </cell>
        </row>
        <row r="44">
          <cell r="B44">
            <v>302</v>
          </cell>
          <cell r="C44">
            <v>80.73</v>
          </cell>
          <cell r="D44">
            <v>7479.174</v>
          </cell>
          <cell r="E44">
            <v>603794</v>
          </cell>
        </row>
        <row r="45">
          <cell r="B45">
            <v>2603</v>
          </cell>
          <cell r="C45">
            <v>139.02</v>
          </cell>
          <cell r="D45">
            <v>10046.436276</v>
          </cell>
          <cell r="E45">
            <v>1396656</v>
          </cell>
        </row>
        <row r="46">
          <cell r="B46">
            <v>2503</v>
          </cell>
          <cell r="C46">
            <v>113.19</v>
          </cell>
          <cell r="D46">
            <v>9003.583941</v>
          </cell>
          <cell r="E46">
            <v>1019116</v>
          </cell>
        </row>
        <row r="47">
          <cell r="B47">
            <v>2403</v>
          </cell>
          <cell r="C47">
            <v>113.19</v>
          </cell>
          <cell r="D47">
            <v>8793.260781</v>
          </cell>
          <cell r="E47">
            <v>995309</v>
          </cell>
        </row>
        <row r="48">
          <cell r="B48">
            <v>2303</v>
          </cell>
          <cell r="C48">
            <v>113.19</v>
          </cell>
          <cell r="D48">
            <v>8933.476221</v>
          </cell>
          <cell r="E48">
            <v>1011180</v>
          </cell>
        </row>
        <row r="49">
          <cell r="B49">
            <v>2203</v>
          </cell>
          <cell r="C49">
            <v>113.19</v>
          </cell>
          <cell r="D49">
            <v>8898.422361</v>
          </cell>
          <cell r="E49">
            <v>1007212</v>
          </cell>
        </row>
        <row r="50">
          <cell r="B50">
            <v>2103</v>
          </cell>
          <cell r="C50">
            <v>113.19</v>
          </cell>
          <cell r="D50">
            <v>8863.368501</v>
          </cell>
          <cell r="E50">
            <v>1003245</v>
          </cell>
        </row>
        <row r="51">
          <cell r="B51">
            <v>2003</v>
          </cell>
          <cell r="C51">
            <v>113.19</v>
          </cell>
          <cell r="D51">
            <v>8828.314641</v>
          </cell>
          <cell r="E51">
            <v>999277</v>
          </cell>
        </row>
        <row r="52">
          <cell r="B52">
            <v>1903</v>
          </cell>
          <cell r="C52">
            <v>113.19</v>
          </cell>
          <cell r="D52">
            <v>8793.260781</v>
          </cell>
          <cell r="E52">
            <v>995309</v>
          </cell>
        </row>
        <row r="53">
          <cell r="B53">
            <v>1703</v>
          </cell>
          <cell r="C53">
            <v>113.19</v>
          </cell>
          <cell r="D53">
            <v>8731.916526</v>
          </cell>
          <cell r="E53">
            <v>988366</v>
          </cell>
        </row>
        <row r="54">
          <cell r="B54">
            <v>1603</v>
          </cell>
          <cell r="C54">
            <v>113.19</v>
          </cell>
          <cell r="D54">
            <v>8705.626131</v>
          </cell>
          <cell r="E54">
            <v>985390</v>
          </cell>
        </row>
        <row r="55">
          <cell r="B55">
            <v>1503</v>
          </cell>
          <cell r="C55">
            <v>113.19</v>
          </cell>
          <cell r="D55">
            <v>8679.335736</v>
          </cell>
          <cell r="E55">
            <v>982414</v>
          </cell>
        </row>
        <row r="56">
          <cell r="B56">
            <v>1403</v>
          </cell>
          <cell r="C56">
            <v>113.19</v>
          </cell>
          <cell r="D56">
            <v>8390.141391</v>
          </cell>
          <cell r="E56">
            <v>949680</v>
          </cell>
        </row>
        <row r="57">
          <cell r="B57">
            <v>1303</v>
          </cell>
          <cell r="C57">
            <v>113.19</v>
          </cell>
          <cell r="D57">
            <v>8626.754946</v>
          </cell>
          <cell r="E57">
            <v>976462</v>
          </cell>
        </row>
        <row r="58">
          <cell r="B58">
            <v>1103</v>
          </cell>
          <cell r="C58">
            <v>113.19</v>
          </cell>
          <cell r="D58">
            <v>8574.174156</v>
          </cell>
          <cell r="E58">
            <v>970511</v>
          </cell>
        </row>
        <row r="59">
          <cell r="B59">
            <v>1003</v>
          </cell>
          <cell r="C59">
            <v>113.19</v>
          </cell>
          <cell r="D59">
            <v>8547.883761</v>
          </cell>
          <cell r="E59">
            <v>967535</v>
          </cell>
        </row>
        <row r="60">
          <cell r="B60">
            <v>903</v>
          </cell>
          <cell r="C60">
            <v>113.19</v>
          </cell>
          <cell r="D60">
            <v>8521.593366</v>
          </cell>
          <cell r="E60">
            <v>964559</v>
          </cell>
        </row>
        <row r="61">
          <cell r="B61">
            <v>803</v>
          </cell>
          <cell r="C61">
            <v>113.19</v>
          </cell>
          <cell r="D61">
            <v>8495.302971</v>
          </cell>
          <cell r="E61">
            <v>961583</v>
          </cell>
        </row>
        <row r="62">
          <cell r="B62">
            <v>703</v>
          </cell>
          <cell r="C62">
            <v>113.19</v>
          </cell>
          <cell r="D62">
            <v>8469.012576</v>
          </cell>
          <cell r="E62">
            <v>958608</v>
          </cell>
        </row>
        <row r="63">
          <cell r="B63">
            <v>603</v>
          </cell>
          <cell r="C63">
            <v>113.19</v>
          </cell>
          <cell r="D63">
            <v>8442.722181</v>
          </cell>
          <cell r="E63">
            <v>955632</v>
          </cell>
        </row>
        <row r="64">
          <cell r="B64">
            <v>503</v>
          </cell>
          <cell r="C64">
            <v>113.19</v>
          </cell>
          <cell r="D64">
            <v>8416.431786</v>
          </cell>
          <cell r="E64">
            <v>952656</v>
          </cell>
        </row>
        <row r="65">
          <cell r="B65">
            <v>403</v>
          </cell>
          <cell r="C65">
            <v>113.19</v>
          </cell>
          <cell r="D65">
            <v>8214.872091</v>
          </cell>
          <cell r="E65">
            <v>929841</v>
          </cell>
        </row>
        <row r="66">
          <cell r="B66">
            <v>303</v>
          </cell>
          <cell r="C66">
            <v>113.19</v>
          </cell>
          <cell r="D66">
            <v>8249.925951</v>
          </cell>
          <cell r="E66">
            <v>933809</v>
          </cell>
        </row>
        <row r="67">
          <cell r="B67">
            <v>203</v>
          </cell>
          <cell r="C67">
            <v>113.19</v>
          </cell>
          <cell r="D67">
            <v>8197.345161</v>
          </cell>
          <cell r="E67">
            <v>927857</v>
          </cell>
        </row>
        <row r="68">
          <cell r="B68">
            <v>2604</v>
          </cell>
          <cell r="C68">
            <v>121.89</v>
          </cell>
          <cell r="D68">
            <v>10104.1848</v>
          </cell>
          <cell r="E68">
            <v>1231599</v>
          </cell>
        </row>
        <row r="69">
          <cell r="B69">
            <v>2504</v>
          </cell>
          <cell r="C69">
            <v>95</v>
          </cell>
          <cell r="D69">
            <v>9034.294</v>
          </cell>
          <cell r="E69">
            <v>858258</v>
          </cell>
        </row>
        <row r="70">
          <cell r="B70">
            <v>2404</v>
          </cell>
          <cell r="C70">
            <v>95</v>
          </cell>
          <cell r="D70">
            <v>8806.054</v>
          </cell>
          <cell r="E70">
            <v>836575</v>
          </cell>
        </row>
        <row r="71">
          <cell r="B71">
            <v>2304</v>
          </cell>
          <cell r="C71">
            <v>95</v>
          </cell>
          <cell r="D71">
            <v>8958.214</v>
          </cell>
          <cell r="E71">
            <v>851030</v>
          </cell>
        </row>
        <row r="72">
          <cell r="B72">
            <v>2204</v>
          </cell>
          <cell r="C72">
            <v>95</v>
          </cell>
          <cell r="D72">
            <v>8920.174</v>
          </cell>
          <cell r="E72">
            <v>847417</v>
          </cell>
        </row>
        <row r="73">
          <cell r="B73">
            <v>2104</v>
          </cell>
          <cell r="C73">
            <v>95</v>
          </cell>
          <cell r="D73">
            <v>8882.134</v>
          </cell>
          <cell r="E73">
            <v>843803</v>
          </cell>
        </row>
        <row r="74">
          <cell r="B74">
            <v>2004</v>
          </cell>
          <cell r="C74">
            <v>95</v>
          </cell>
          <cell r="D74">
            <v>8844.094</v>
          </cell>
          <cell r="E74">
            <v>840189</v>
          </cell>
        </row>
        <row r="75">
          <cell r="B75">
            <v>1904</v>
          </cell>
          <cell r="C75">
            <v>95</v>
          </cell>
          <cell r="D75">
            <v>8806.054</v>
          </cell>
          <cell r="E75">
            <v>836575</v>
          </cell>
        </row>
        <row r="76">
          <cell r="B76">
            <v>1804</v>
          </cell>
          <cell r="C76">
            <v>95</v>
          </cell>
          <cell r="D76">
            <v>8425.654</v>
          </cell>
          <cell r="E76">
            <v>800437</v>
          </cell>
        </row>
        <row r="77">
          <cell r="B77">
            <v>1704</v>
          </cell>
          <cell r="C77">
            <v>95</v>
          </cell>
          <cell r="D77">
            <v>8739.484</v>
          </cell>
          <cell r="E77">
            <v>830251</v>
          </cell>
        </row>
        <row r="78">
          <cell r="B78">
            <v>1604</v>
          </cell>
          <cell r="C78">
            <v>95</v>
          </cell>
          <cell r="D78">
            <v>8710.954</v>
          </cell>
          <cell r="E78">
            <v>827541</v>
          </cell>
        </row>
        <row r="79">
          <cell r="B79">
            <v>1504</v>
          </cell>
          <cell r="C79">
            <v>95</v>
          </cell>
          <cell r="D79">
            <v>8682.424</v>
          </cell>
          <cell r="E79">
            <v>824830</v>
          </cell>
        </row>
        <row r="80">
          <cell r="B80">
            <v>1404</v>
          </cell>
          <cell r="C80">
            <v>95</v>
          </cell>
          <cell r="D80">
            <v>8368.594</v>
          </cell>
          <cell r="E80">
            <v>795016</v>
          </cell>
        </row>
        <row r="81">
          <cell r="B81">
            <v>1304</v>
          </cell>
          <cell r="C81">
            <v>95</v>
          </cell>
          <cell r="D81">
            <v>8625.364</v>
          </cell>
          <cell r="E81">
            <v>819410</v>
          </cell>
        </row>
        <row r="82">
          <cell r="B82">
            <v>1204</v>
          </cell>
          <cell r="C82">
            <v>95</v>
          </cell>
          <cell r="D82">
            <v>8596.834</v>
          </cell>
          <cell r="E82">
            <v>816699</v>
          </cell>
        </row>
        <row r="83">
          <cell r="B83">
            <v>1104</v>
          </cell>
          <cell r="C83">
            <v>95</v>
          </cell>
          <cell r="D83">
            <v>8568.304</v>
          </cell>
          <cell r="E83">
            <v>813989</v>
          </cell>
        </row>
        <row r="84">
          <cell r="B84">
            <v>1004</v>
          </cell>
          <cell r="C84">
            <v>95</v>
          </cell>
          <cell r="D84">
            <v>8539.774</v>
          </cell>
          <cell r="E84">
            <v>811279</v>
          </cell>
        </row>
        <row r="85">
          <cell r="B85">
            <v>904</v>
          </cell>
          <cell r="C85">
            <v>95</v>
          </cell>
          <cell r="D85">
            <v>8511.244</v>
          </cell>
          <cell r="E85">
            <v>808568</v>
          </cell>
        </row>
        <row r="86">
          <cell r="B86">
            <v>804</v>
          </cell>
          <cell r="C86">
            <v>95</v>
          </cell>
          <cell r="D86">
            <v>8482.714</v>
          </cell>
          <cell r="E86">
            <v>805858</v>
          </cell>
        </row>
        <row r="87">
          <cell r="B87">
            <v>704</v>
          </cell>
          <cell r="C87">
            <v>95</v>
          </cell>
          <cell r="D87">
            <v>8454.184</v>
          </cell>
          <cell r="E87">
            <v>803147</v>
          </cell>
        </row>
        <row r="88">
          <cell r="B88">
            <v>604</v>
          </cell>
          <cell r="C88">
            <v>95</v>
          </cell>
          <cell r="D88">
            <v>8425.654</v>
          </cell>
          <cell r="E88">
            <v>800437</v>
          </cell>
        </row>
        <row r="89">
          <cell r="B89">
            <v>504</v>
          </cell>
          <cell r="C89">
            <v>95</v>
          </cell>
          <cell r="D89">
            <v>8397.124</v>
          </cell>
          <cell r="E89">
            <v>797727</v>
          </cell>
        </row>
        <row r="90">
          <cell r="B90">
            <v>404</v>
          </cell>
          <cell r="C90">
            <v>95</v>
          </cell>
          <cell r="D90">
            <v>8178.394</v>
          </cell>
          <cell r="E90">
            <v>776947</v>
          </cell>
        </row>
        <row r="91">
          <cell r="B91">
            <v>304</v>
          </cell>
          <cell r="C91">
            <v>95</v>
          </cell>
          <cell r="D91">
            <v>8216.434</v>
          </cell>
          <cell r="E91">
            <v>780561</v>
          </cell>
        </row>
        <row r="92">
          <cell r="B92">
            <v>204</v>
          </cell>
          <cell r="C92">
            <v>95</v>
          </cell>
          <cell r="D92">
            <v>8159.374</v>
          </cell>
          <cell r="E92">
            <v>775141</v>
          </cell>
        </row>
        <row r="93">
          <cell r="B93">
            <v>2605</v>
          </cell>
          <cell r="C93">
            <v>121.89</v>
          </cell>
          <cell r="D93">
            <v>10088.82615</v>
          </cell>
          <cell r="E93">
            <v>1229727</v>
          </cell>
        </row>
        <row r="94">
          <cell r="B94">
            <v>2505</v>
          </cell>
          <cell r="C94">
            <v>95</v>
          </cell>
          <cell r="D94">
            <v>9018.127</v>
          </cell>
          <cell r="E94">
            <v>856722</v>
          </cell>
        </row>
        <row r="95">
          <cell r="B95">
            <v>2405</v>
          </cell>
          <cell r="C95">
            <v>95</v>
          </cell>
          <cell r="D95">
            <v>8789.887</v>
          </cell>
          <cell r="E95">
            <v>835039</v>
          </cell>
        </row>
        <row r="96">
          <cell r="B96">
            <v>2305</v>
          </cell>
          <cell r="C96">
            <v>95</v>
          </cell>
          <cell r="D96">
            <v>8942.047</v>
          </cell>
          <cell r="E96">
            <v>849494</v>
          </cell>
        </row>
        <row r="97">
          <cell r="B97">
            <v>2205</v>
          </cell>
          <cell r="C97">
            <v>95</v>
          </cell>
          <cell r="D97">
            <v>8904.007</v>
          </cell>
          <cell r="E97">
            <v>845881</v>
          </cell>
        </row>
        <row r="98">
          <cell r="B98">
            <v>2105</v>
          </cell>
          <cell r="C98">
            <v>95</v>
          </cell>
          <cell r="D98">
            <v>8865.967</v>
          </cell>
          <cell r="E98">
            <v>842267</v>
          </cell>
        </row>
        <row r="99">
          <cell r="B99">
            <v>2005</v>
          </cell>
          <cell r="C99">
            <v>95</v>
          </cell>
          <cell r="D99">
            <v>8827.927</v>
          </cell>
          <cell r="E99">
            <v>838653</v>
          </cell>
        </row>
        <row r="100">
          <cell r="B100">
            <v>1905</v>
          </cell>
          <cell r="C100">
            <v>95</v>
          </cell>
          <cell r="D100">
            <v>8789.887</v>
          </cell>
          <cell r="E100">
            <v>835039</v>
          </cell>
        </row>
        <row r="101">
          <cell r="B101">
            <v>1805</v>
          </cell>
          <cell r="C101">
            <v>95</v>
          </cell>
          <cell r="D101">
            <v>8409.487</v>
          </cell>
          <cell r="E101">
            <v>798901</v>
          </cell>
        </row>
        <row r="102">
          <cell r="B102">
            <v>1705</v>
          </cell>
          <cell r="C102">
            <v>95</v>
          </cell>
          <cell r="D102">
            <v>8723.317</v>
          </cell>
          <cell r="E102">
            <v>828715</v>
          </cell>
        </row>
        <row r="103">
          <cell r="B103">
            <v>1605</v>
          </cell>
          <cell r="C103">
            <v>95</v>
          </cell>
          <cell r="D103">
            <v>8694.787</v>
          </cell>
          <cell r="E103">
            <v>826005</v>
          </cell>
        </row>
        <row r="104">
          <cell r="B104">
            <v>1505</v>
          </cell>
          <cell r="C104">
            <v>95</v>
          </cell>
          <cell r="D104">
            <v>8666.257</v>
          </cell>
          <cell r="E104">
            <v>823294</v>
          </cell>
        </row>
        <row r="105">
          <cell r="B105">
            <v>1405</v>
          </cell>
          <cell r="C105">
            <v>95</v>
          </cell>
          <cell r="D105">
            <v>8352.427</v>
          </cell>
          <cell r="E105">
            <v>793481</v>
          </cell>
        </row>
        <row r="106">
          <cell r="B106">
            <v>1305</v>
          </cell>
          <cell r="C106">
            <v>95</v>
          </cell>
          <cell r="D106">
            <v>8609.197</v>
          </cell>
          <cell r="E106">
            <v>817874</v>
          </cell>
        </row>
        <row r="107">
          <cell r="B107">
            <v>1205</v>
          </cell>
          <cell r="C107">
            <v>95</v>
          </cell>
          <cell r="D107">
            <v>8580.667</v>
          </cell>
          <cell r="E107">
            <v>815163</v>
          </cell>
        </row>
        <row r="108">
          <cell r="B108">
            <v>1105</v>
          </cell>
          <cell r="C108">
            <v>95</v>
          </cell>
          <cell r="D108">
            <v>8552.137</v>
          </cell>
          <cell r="E108">
            <v>812453</v>
          </cell>
        </row>
        <row r="109">
          <cell r="B109">
            <v>1005</v>
          </cell>
          <cell r="C109">
            <v>95</v>
          </cell>
          <cell r="D109">
            <v>8523.607</v>
          </cell>
          <cell r="E109">
            <v>809743</v>
          </cell>
        </row>
        <row r="110">
          <cell r="B110">
            <v>905</v>
          </cell>
          <cell r="C110">
            <v>95</v>
          </cell>
          <cell r="D110">
            <v>8495.077</v>
          </cell>
          <cell r="E110">
            <v>807032</v>
          </cell>
        </row>
        <row r="111">
          <cell r="B111">
            <v>805</v>
          </cell>
          <cell r="C111">
            <v>95</v>
          </cell>
          <cell r="D111">
            <v>8466.547</v>
          </cell>
          <cell r="E111">
            <v>804322</v>
          </cell>
        </row>
        <row r="112">
          <cell r="B112">
            <v>705</v>
          </cell>
          <cell r="C112">
            <v>95</v>
          </cell>
          <cell r="D112">
            <v>8438.017</v>
          </cell>
          <cell r="E112">
            <v>801612</v>
          </cell>
        </row>
        <row r="113">
          <cell r="B113">
            <v>605</v>
          </cell>
          <cell r="C113">
            <v>95</v>
          </cell>
          <cell r="D113">
            <v>8409.487</v>
          </cell>
          <cell r="E113">
            <v>798901</v>
          </cell>
        </row>
        <row r="114">
          <cell r="B114">
            <v>505</v>
          </cell>
          <cell r="C114">
            <v>95</v>
          </cell>
          <cell r="D114">
            <v>8380.957</v>
          </cell>
          <cell r="E114">
            <v>796191</v>
          </cell>
        </row>
        <row r="115">
          <cell r="B115">
            <v>405</v>
          </cell>
          <cell r="C115">
            <v>95</v>
          </cell>
          <cell r="D115">
            <v>8162.227</v>
          </cell>
          <cell r="E115">
            <v>775412</v>
          </cell>
        </row>
        <row r="116">
          <cell r="B116">
            <v>305</v>
          </cell>
          <cell r="C116">
            <v>95</v>
          </cell>
          <cell r="D116">
            <v>8200.267</v>
          </cell>
          <cell r="E116">
            <v>779025</v>
          </cell>
        </row>
        <row r="117">
          <cell r="B117">
            <v>205</v>
          </cell>
          <cell r="C117">
            <v>95</v>
          </cell>
          <cell r="D117">
            <v>8143.207</v>
          </cell>
          <cell r="E117">
            <v>773605</v>
          </cell>
        </row>
        <row r="118">
          <cell r="B118">
            <v>2606</v>
          </cell>
          <cell r="C118">
            <v>119.86</v>
          </cell>
          <cell r="D118">
            <v>9963.1833585</v>
          </cell>
          <cell r="E118">
            <v>1194187</v>
          </cell>
        </row>
        <row r="119">
          <cell r="B119">
            <v>2506</v>
          </cell>
          <cell r="C119">
            <v>96.17</v>
          </cell>
          <cell r="D119">
            <v>8920.3310235</v>
          </cell>
          <cell r="E119">
            <v>857868</v>
          </cell>
        </row>
        <row r="120">
          <cell r="B120">
            <v>2406</v>
          </cell>
          <cell r="C120">
            <v>96.17</v>
          </cell>
          <cell r="D120">
            <v>8710.0078635</v>
          </cell>
          <cell r="E120">
            <v>837641</v>
          </cell>
        </row>
        <row r="121">
          <cell r="B121">
            <v>2306</v>
          </cell>
          <cell r="C121">
            <v>96.17</v>
          </cell>
          <cell r="D121">
            <v>8850.2233035</v>
          </cell>
          <cell r="E121">
            <v>851126</v>
          </cell>
        </row>
        <row r="122">
          <cell r="B122">
            <v>2206</v>
          </cell>
          <cell r="C122">
            <v>96.17</v>
          </cell>
          <cell r="D122">
            <v>8815.1694435</v>
          </cell>
          <cell r="E122">
            <v>847755</v>
          </cell>
        </row>
        <row r="123">
          <cell r="B123">
            <v>2106</v>
          </cell>
          <cell r="C123">
            <v>96.17</v>
          </cell>
          <cell r="D123">
            <v>8780.1155835</v>
          </cell>
          <cell r="E123">
            <v>844384</v>
          </cell>
        </row>
        <row r="124">
          <cell r="B124">
            <v>2006</v>
          </cell>
          <cell r="C124">
            <v>96.17</v>
          </cell>
          <cell r="D124">
            <v>8745.0617235</v>
          </cell>
          <cell r="E124">
            <v>841013</v>
          </cell>
        </row>
        <row r="125">
          <cell r="B125">
            <v>1906</v>
          </cell>
          <cell r="C125">
            <v>96.17</v>
          </cell>
          <cell r="D125">
            <v>8710.0078635</v>
          </cell>
          <cell r="E125">
            <v>837641</v>
          </cell>
        </row>
        <row r="126">
          <cell r="B126">
            <v>1806</v>
          </cell>
          <cell r="C126">
            <v>96.17</v>
          </cell>
          <cell r="D126">
            <v>8359.4692635</v>
          </cell>
          <cell r="E126">
            <v>803930</v>
          </cell>
        </row>
        <row r="127">
          <cell r="B127">
            <v>1706</v>
          </cell>
          <cell r="C127">
            <v>96.17</v>
          </cell>
          <cell r="D127">
            <v>8648.6636085</v>
          </cell>
          <cell r="E127">
            <v>831742</v>
          </cell>
        </row>
        <row r="128">
          <cell r="B128">
            <v>1606</v>
          </cell>
          <cell r="C128">
            <v>96.17</v>
          </cell>
          <cell r="D128">
            <v>8622.3732135</v>
          </cell>
          <cell r="E128">
            <v>829214</v>
          </cell>
        </row>
        <row r="129">
          <cell r="B129">
            <v>1506</v>
          </cell>
          <cell r="C129">
            <v>96.17</v>
          </cell>
          <cell r="D129">
            <v>8596.0828185</v>
          </cell>
          <cell r="E129">
            <v>826685</v>
          </cell>
        </row>
        <row r="130">
          <cell r="B130">
            <v>1406</v>
          </cell>
          <cell r="C130">
            <v>96.17</v>
          </cell>
          <cell r="D130">
            <v>8306.8884735</v>
          </cell>
          <cell r="E130">
            <v>798873</v>
          </cell>
        </row>
        <row r="131">
          <cell r="B131">
            <v>1306</v>
          </cell>
          <cell r="C131">
            <v>96.17</v>
          </cell>
          <cell r="D131">
            <v>8543.5020285</v>
          </cell>
          <cell r="E131">
            <v>821629</v>
          </cell>
        </row>
        <row r="132">
          <cell r="B132">
            <v>1206</v>
          </cell>
          <cell r="C132">
            <v>96.17</v>
          </cell>
          <cell r="D132">
            <v>8517.2116335</v>
          </cell>
          <cell r="E132">
            <v>819100</v>
          </cell>
        </row>
        <row r="133">
          <cell r="B133">
            <v>1106</v>
          </cell>
          <cell r="C133">
            <v>96.17</v>
          </cell>
          <cell r="D133">
            <v>8490.9212385</v>
          </cell>
          <cell r="E133">
            <v>816572</v>
          </cell>
        </row>
        <row r="134">
          <cell r="B134">
            <v>1006</v>
          </cell>
          <cell r="C134">
            <v>96.17</v>
          </cell>
          <cell r="D134">
            <v>8464.6308435</v>
          </cell>
          <cell r="E134">
            <v>814044</v>
          </cell>
        </row>
        <row r="135">
          <cell r="B135">
            <v>906</v>
          </cell>
          <cell r="C135">
            <v>96.17</v>
          </cell>
          <cell r="D135">
            <v>8438.3404485</v>
          </cell>
          <cell r="E135">
            <v>811515</v>
          </cell>
        </row>
        <row r="136">
          <cell r="B136">
            <v>806</v>
          </cell>
          <cell r="C136">
            <v>96.17</v>
          </cell>
          <cell r="D136">
            <v>8412.0500535</v>
          </cell>
          <cell r="E136">
            <v>808987</v>
          </cell>
        </row>
        <row r="137">
          <cell r="B137">
            <v>706</v>
          </cell>
          <cell r="C137">
            <v>96.17</v>
          </cell>
          <cell r="D137">
            <v>8385.7596585</v>
          </cell>
          <cell r="E137">
            <v>806459</v>
          </cell>
        </row>
        <row r="138">
          <cell r="B138">
            <v>606</v>
          </cell>
          <cell r="C138">
            <v>96.17</v>
          </cell>
          <cell r="D138">
            <v>8359.4692635</v>
          </cell>
          <cell r="E138">
            <v>803930</v>
          </cell>
        </row>
        <row r="139">
          <cell r="B139">
            <v>506</v>
          </cell>
          <cell r="C139">
            <v>96.17</v>
          </cell>
          <cell r="D139">
            <v>8333.1788685</v>
          </cell>
          <cell r="E139">
            <v>801402</v>
          </cell>
        </row>
        <row r="140">
          <cell r="B140">
            <v>406</v>
          </cell>
          <cell r="C140">
            <v>96.17</v>
          </cell>
          <cell r="D140">
            <v>8131.6191735</v>
          </cell>
          <cell r="E140">
            <v>782018</v>
          </cell>
        </row>
        <row r="141">
          <cell r="B141">
            <v>306</v>
          </cell>
          <cell r="C141">
            <v>96.17</v>
          </cell>
          <cell r="D141">
            <v>8166.6730335</v>
          </cell>
          <cell r="E141">
            <v>785389</v>
          </cell>
        </row>
        <row r="142">
          <cell r="B142">
            <v>206</v>
          </cell>
          <cell r="C142">
            <v>96.17</v>
          </cell>
          <cell r="D142">
            <v>8114.0922435</v>
          </cell>
          <cell r="E142">
            <v>780332</v>
          </cell>
        </row>
        <row r="143">
          <cell r="C143">
            <v>13236.75</v>
          </cell>
          <cell r="D143">
            <v>8512.11694713582</v>
          </cell>
          <cell r="E143">
            <v>112672764</v>
          </cell>
        </row>
        <row r="145">
          <cell r="C145">
            <v>13236.75</v>
          </cell>
          <cell r="D145">
            <v>8512.11694713582</v>
          </cell>
          <cell r="E145">
            <v>112672764</v>
          </cell>
        </row>
        <row r="149">
          <cell r="C149">
            <v>139</v>
          </cell>
        </row>
        <row r="151">
          <cell r="C151" t="str">
            <v>原备案价</v>
          </cell>
          <cell r="D151">
            <v>136738577</v>
          </cell>
        </row>
        <row r="152">
          <cell r="C152" t="str">
            <v>价差</v>
          </cell>
          <cell r="D152">
            <v>24065813</v>
          </cell>
        </row>
        <row r="153">
          <cell r="C153" t="str">
            <v>比例</v>
          </cell>
          <cell r="D153">
            <v>0.175998708835474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2"/>
  <sheetViews>
    <sheetView tabSelected="1" zoomScale="85" zoomScaleNormal="85" workbookViewId="0">
      <pane xSplit="4" ySplit="4" topLeftCell="E135" activePane="bottomRight" state="frozen"/>
      <selection/>
      <selection pane="topRight"/>
      <selection pane="bottomLeft"/>
      <selection pane="bottomRight" activeCell="Q145" sqref="Q145"/>
    </sheetView>
  </sheetViews>
  <sheetFormatPr defaultColWidth="9" defaultRowHeight="14.25"/>
  <cols>
    <col min="1" max="1" width="3.875" style="1" customWidth="1"/>
    <col min="2" max="2" width="9.55" style="1" customWidth="1"/>
    <col min="3" max="4" width="7.875" style="1" customWidth="1"/>
    <col min="5" max="5" width="14.3166666666667" style="1" customWidth="1"/>
    <col min="6" max="6" width="9.125" style="1" customWidth="1"/>
    <col min="7" max="7" width="9.50833333333333" style="1" customWidth="1"/>
    <col min="8" max="8" width="11.2666666666667" style="1" customWidth="1"/>
    <col min="9" max="9" width="9" style="1" customWidth="1"/>
    <col min="10" max="10" width="9.625" style="1" customWidth="1"/>
    <col min="11" max="11" width="10.625" style="3" customWidth="1"/>
    <col min="12" max="12" width="11.95" style="1" customWidth="1"/>
    <col min="13" max="13" width="13.0833333333333" style="1" customWidth="1"/>
    <col min="14" max="14" width="11.125" style="1" customWidth="1"/>
    <col min="15" max="15" width="37.2333333333333" style="1" customWidth="1"/>
    <col min="16" max="16" width="7.625" style="1" customWidth="1"/>
    <col min="17" max="18" width="12.6666666666667" style="1"/>
    <col min="19" max="16384" width="9" style="1"/>
  </cols>
  <sheetData>
    <row r="1" s="1" customFormat="1" ht="18" customHeight="1" spans="1:11">
      <c r="A1" s="4" t="s">
        <v>0</v>
      </c>
      <c r="B1" s="4"/>
      <c r="K1" s="3"/>
    </row>
    <row r="2" s="1" customFormat="1" ht="41.1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36" customHeight="1" spans="1:16">
      <c r="A3" s="6" t="s">
        <v>2</v>
      </c>
      <c r="B3" s="6"/>
      <c r="C3" s="6"/>
      <c r="D3" s="6"/>
      <c r="E3" s="6"/>
      <c r="F3" s="6"/>
      <c r="G3" s="7"/>
      <c r="H3" s="7"/>
      <c r="I3" s="7"/>
      <c r="K3" s="3"/>
      <c r="L3" s="1" t="s">
        <v>3</v>
      </c>
      <c r="M3" s="7"/>
      <c r="N3" s="7"/>
      <c r="O3" s="14"/>
      <c r="P3" s="14"/>
    </row>
    <row r="4" s="1" customFormat="1" ht="30" customHeight="1" spans="1:1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5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8" t="s">
        <v>18</v>
      </c>
    </row>
    <row r="5" s="1" customFormat="1" ht="24.95" customHeight="1" spans="1:15">
      <c r="A5" s="10">
        <v>1</v>
      </c>
      <c r="B5" s="10" t="s">
        <v>19</v>
      </c>
      <c r="C5" s="10">
        <v>203</v>
      </c>
      <c r="D5" s="11">
        <v>2</v>
      </c>
      <c r="E5" s="11" t="s">
        <v>20</v>
      </c>
      <c r="F5" s="10">
        <v>2.9</v>
      </c>
      <c r="G5" s="12">
        <v>113.19</v>
      </c>
      <c r="H5" s="13">
        <v>28.53</v>
      </c>
      <c r="I5" s="16">
        <v>84.66</v>
      </c>
      <c r="J5" s="12">
        <f>L5/G5</f>
        <v>8197.34075448361</v>
      </c>
      <c r="K5" s="12">
        <f>ROUND(L5/I5,2)</f>
        <v>10959.8</v>
      </c>
      <c r="L5" s="12">
        <f>VLOOKUP(C5,'[1]2#一房一价表'!$B:$E,4,0)</f>
        <v>927857</v>
      </c>
      <c r="M5" s="12"/>
      <c r="N5" s="17" t="s">
        <v>21</v>
      </c>
      <c r="O5" s="18" t="s">
        <v>22</v>
      </c>
    </row>
    <row r="6" s="1" customFormat="1" ht="24.95" customHeight="1" spans="1:15">
      <c r="A6" s="10">
        <v>2</v>
      </c>
      <c r="B6" s="10" t="s">
        <v>19</v>
      </c>
      <c r="C6" s="10">
        <v>204</v>
      </c>
      <c r="D6" s="11">
        <v>2</v>
      </c>
      <c r="E6" s="11" t="s">
        <v>23</v>
      </c>
      <c r="F6" s="10">
        <v>2.9</v>
      </c>
      <c r="G6" s="12">
        <v>95</v>
      </c>
      <c r="H6" s="13">
        <v>23.94</v>
      </c>
      <c r="I6" s="16">
        <v>71.06</v>
      </c>
      <c r="J6" s="12">
        <f>L6/G6</f>
        <v>8159.37894736842</v>
      </c>
      <c r="K6" s="12">
        <f>ROUND(L6/I6,2)</f>
        <v>10908.26</v>
      </c>
      <c r="L6" s="12">
        <f>VLOOKUP(C6,'[1]2#一房一价表'!$B:$E,4,0)</f>
        <v>775141</v>
      </c>
      <c r="M6" s="12"/>
      <c r="N6" s="17" t="s">
        <v>21</v>
      </c>
      <c r="O6" s="18" t="s">
        <v>22</v>
      </c>
    </row>
    <row r="7" s="1" customFormat="1" ht="24.95" customHeight="1" spans="1:15">
      <c r="A7" s="10">
        <v>3</v>
      </c>
      <c r="B7" s="10" t="s">
        <v>19</v>
      </c>
      <c r="C7" s="10">
        <v>205</v>
      </c>
      <c r="D7" s="11">
        <v>2</v>
      </c>
      <c r="E7" s="11" t="s">
        <v>23</v>
      </c>
      <c r="F7" s="10">
        <v>2.9</v>
      </c>
      <c r="G7" s="12">
        <v>95</v>
      </c>
      <c r="H7" s="13">
        <v>23.94</v>
      </c>
      <c r="I7" s="16">
        <v>71.06</v>
      </c>
      <c r="J7" s="12">
        <f>L7/G7</f>
        <v>8143.21052631579</v>
      </c>
      <c r="K7" s="12">
        <f>ROUND(L7/I7,2)</f>
        <v>10886.65</v>
      </c>
      <c r="L7" s="12">
        <f>VLOOKUP(C7,'[1]2#一房一价表'!$B:$E,4,0)</f>
        <v>773605</v>
      </c>
      <c r="M7" s="12"/>
      <c r="N7" s="17" t="s">
        <v>21</v>
      </c>
      <c r="O7" s="18" t="s">
        <v>22</v>
      </c>
    </row>
    <row r="8" s="1" customFormat="1" ht="24.95" customHeight="1" spans="1:15">
      <c r="A8" s="10">
        <v>4</v>
      </c>
      <c r="B8" s="10" t="s">
        <v>19</v>
      </c>
      <c r="C8" s="10">
        <v>206</v>
      </c>
      <c r="D8" s="11">
        <v>2</v>
      </c>
      <c r="E8" s="11" t="s">
        <v>20</v>
      </c>
      <c r="F8" s="10">
        <v>2.9</v>
      </c>
      <c r="G8" s="12">
        <v>96.17</v>
      </c>
      <c r="H8" s="13">
        <v>24.24</v>
      </c>
      <c r="I8" s="16">
        <v>71.93</v>
      </c>
      <c r="J8" s="12">
        <f>L8/G8</f>
        <v>8114.08963294167</v>
      </c>
      <c r="K8" s="12">
        <f>ROUND(L8/I8,2)</f>
        <v>10848.49</v>
      </c>
      <c r="L8" s="12">
        <f>VLOOKUP(C8,'[1]2#一房一价表'!$B:$E,4,0)</f>
        <v>780332</v>
      </c>
      <c r="M8" s="12"/>
      <c r="N8" s="17" t="s">
        <v>21</v>
      </c>
      <c r="O8" s="18" t="s">
        <v>22</v>
      </c>
    </row>
    <row r="9" s="1" customFormat="1" ht="24.95" customHeight="1" spans="1:15">
      <c r="A9" s="10">
        <v>5</v>
      </c>
      <c r="B9" s="10" t="s">
        <v>19</v>
      </c>
      <c r="C9" s="10">
        <v>301</v>
      </c>
      <c r="D9" s="11">
        <v>3</v>
      </c>
      <c r="E9" s="11" t="s">
        <v>24</v>
      </c>
      <c r="F9" s="10">
        <v>2.9</v>
      </c>
      <c r="G9" s="12">
        <v>80.73</v>
      </c>
      <c r="H9" s="13">
        <v>20.35</v>
      </c>
      <c r="I9" s="16">
        <v>60.38</v>
      </c>
      <c r="J9" s="12">
        <f>L9/G9</f>
        <v>7526.71869193608</v>
      </c>
      <c r="K9" s="12">
        <f>ROUND(L9/I9,2)</f>
        <v>10063.46</v>
      </c>
      <c r="L9" s="12">
        <f>VLOOKUP(C9,'[1]2#一房一价表'!$B:$E,4,0)</f>
        <v>607632</v>
      </c>
      <c r="M9" s="12"/>
      <c r="N9" s="17" t="s">
        <v>21</v>
      </c>
      <c r="O9" s="18" t="s">
        <v>22</v>
      </c>
    </row>
    <row r="10" s="1" customFormat="1" ht="24.95" customHeight="1" spans="1:15">
      <c r="A10" s="10">
        <v>6</v>
      </c>
      <c r="B10" s="10" t="s">
        <v>19</v>
      </c>
      <c r="C10" s="10">
        <v>302</v>
      </c>
      <c r="D10" s="11">
        <v>3</v>
      </c>
      <c r="E10" s="11" t="s">
        <v>24</v>
      </c>
      <c r="F10" s="10">
        <v>2.9</v>
      </c>
      <c r="G10" s="12">
        <v>80.73</v>
      </c>
      <c r="H10" s="13">
        <v>20.35</v>
      </c>
      <c r="I10" s="16">
        <v>60.38</v>
      </c>
      <c r="J10" s="12">
        <f>L10/G10</f>
        <v>7479.17750526446</v>
      </c>
      <c r="K10" s="12">
        <f>ROUND(L10/I10,2)</f>
        <v>9999.9</v>
      </c>
      <c r="L10" s="12">
        <f>VLOOKUP(C10,'[1]2#一房一价表'!$B:$E,4,0)</f>
        <v>603794</v>
      </c>
      <c r="M10" s="12"/>
      <c r="N10" s="17" t="s">
        <v>21</v>
      </c>
      <c r="O10" s="18" t="s">
        <v>22</v>
      </c>
    </row>
    <row r="11" s="1" customFormat="1" ht="24.95" customHeight="1" spans="1:15">
      <c r="A11" s="10">
        <v>7</v>
      </c>
      <c r="B11" s="10" t="s">
        <v>19</v>
      </c>
      <c r="C11" s="10">
        <v>303</v>
      </c>
      <c r="D11" s="11">
        <v>3</v>
      </c>
      <c r="E11" s="11" t="s">
        <v>20</v>
      </c>
      <c r="F11" s="10">
        <v>2.9</v>
      </c>
      <c r="G11" s="12">
        <v>113.19</v>
      </c>
      <c r="H11" s="13">
        <v>28.53</v>
      </c>
      <c r="I11" s="16">
        <v>84.66</v>
      </c>
      <c r="J11" s="12">
        <f>L11/G11</f>
        <v>8249.92490502695</v>
      </c>
      <c r="K11" s="12">
        <f>ROUND(L11/I11,2)</f>
        <v>11030.11</v>
      </c>
      <c r="L11" s="12">
        <f>VLOOKUP(C11,'[1]2#一房一价表'!$B:$E,4,0)</f>
        <v>933809</v>
      </c>
      <c r="M11" s="12"/>
      <c r="N11" s="17" t="s">
        <v>21</v>
      </c>
      <c r="O11" s="18" t="s">
        <v>22</v>
      </c>
    </row>
    <row r="12" s="1" customFormat="1" ht="24.95" customHeight="1" spans="1:15">
      <c r="A12" s="10">
        <v>8</v>
      </c>
      <c r="B12" s="10" t="s">
        <v>19</v>
      </c>
      <c r="C12" s="10">
        <v>304</v>
      </c>
      <c r="D12" s="11">
        <v>3</v>
      </c>
      <c r="E12" s="11" t="s">
        <v>23</v>
      </c>
      <c r="F12" s="10">
        <v>2.9</v>
      </c>
      <c r="G12" s="12">
        <v>95</v>
      </c>
      <c r="H12" s="13">
        <v>23.94</v>
      </c>
      <c r="I12" s="16">
        <v>71.06</v>
      </c>
      <c r="J12" s="12">
        <f>L12/G12</f>
        <v>8216.43157894737</v>
      </c>
      <c r="K12" s="12">
        <f>ROUND(L12/I12,2)</f>
        <v>10984.53</v>
      </c>
      <c r="L12" s="12">
        <f>VLOOKUP(C12,'[1]2#一房一价表'!$B:$E,4,0)</f>
        <v>780561</v>
      </c>
      <c r="M12" s="12"/>
      <c r="N12" s="17" t="s">
        <v>21</v>
      </c>
      <c r="O12" s="18" t="s">
        <v>22</v>
      </c>
    </row>
    <row r="13" s="1" customFormat="1" ht="24.95" customHeight="1" spans="1:15">
      <c r="A13" s="10">
        <v>9</v>
      </c>
      <c r="B13" s="10" t="s">
        <v>19</v>
      </c>
      <c r="C13" s="10">
        <v>305</v>
      </c>
      <c r="D13" s="11">
        <v>3</v>
      </c>
      <c r="E13" s="11" t="s">
        <v>23</v>
      </c>
      <c r="F13" s="10">
        <v>2.9</v>
      </c>
      <c r="G13" s="12">
        <v>95</v>
      </c>
      <c r="H13" s="13">
        <v>23.94</v>
      </c>
      <c r="I13" s="16">
        <v>71.06</v>
      </c>
      <c r="J13" s="12">
        <f>L13/G13</f>
        <v>8200.26315789474</v>
      </c>
      <c r="K13" s="12">
        <f>ROUND(L13/I13,2)</f>
        <v>10962.92</v>
      </c>
      <c r="L13" s="12">
        <f>VLOOKUP(C13,'[1]2#一房一价表'!$B:$E,4,0)</f>
        <v>779025</v>
      </c>
      <c r="M13" s="12"/>
      <c r="N13" s="17" t="s">
        <v>21</v>
      </c>
      <c r="O13" s="18" t="s">
        <v>22</v>
      </c>
    </row>
    <row r="14" s="1" customFormat="1" ht="24.95" customHeight="1" spans="1:15">
      <c r="A14" s="10">
        <v>10</v>
      </c>
      <c r="B14" s="10" t="s">
        <v>19</v>
      </c>
      <c r="C14" s="10">
        <v>306</v>
      </c>
      <c r="D14" s="11">
        <v>3</v>
      </c>
      <c r="E14" s="11" t="s">
        <v>20</v>
      </c>
      <c r="F14" s="10">
        <v>2.9</v>
      </c>
      <c r="G14" s="12">
        <v>96.17</v>
      </c>
      <c r="H14" s="13">
        <v>24.24</v>
      </c>
      <c r="I14" s="16">
        <v>71.93</v>
      </c>
      <c r="J14" s="12">
        <f>L14/G14</f>
        <v>8166.6735988354</v>
      </c>
      <c r="K14" s="12">
        <f>ROUND(L14/I14,2)</f>
        <v>10918.8</v>
      </c>
      <c r="L14" s="12">
        <f>VLOOKUP(C14,'[1]2#一房一价表'!$B:$E,4,0)</f>
        <v>785389</v>
      </c>
      <c r="M14" s="12"/>
      <c r="N14" s="17" t="s">
        <v>21</v>
      </c>
      <c r="O14" s="18" t="s">
        <v>22</v>
      </c>
    </row>
    <row r="15" s="1" customFormat="1" ht="24.95" customHeight="1" spans="1:15">
      <c r="A15" s="10">
        <v>11</v>
      </c>
      <c r="B15" s="10" t="s">
        <v>19</v>
      </c>
      <c r="C15" s="10">
        <v>403</v>
      </c>
      <c r="D15" s="11">
        <v>4</v>
      </c>
      <c r="E15" s="11" t="s">
        <v>20</v>
      </c>
      <c r="F15" s="10">
        <v>2.9</v>
      </c>
      <c r="G15" s="12">
        <v>113.19</v>
      </c>
      <c r="H15" s="13">
        <v>28.53</v>
      </c>
      <c r="I15" s="16">
        <v>84.66</v>
      </c>
      <c r="J15" s="12">
        <f>L15/G15</f>
        <v>8214.86880466472</v>
      </c>
      <c r="K15" s="12">
        <f>ROUND(L15/I15,2)</f>
        <v>10983.24</v>
      </c>
      <c r="L15" s="12">
        <f>VLOOKUP(C15,'[1]2#一房一价表'!$B:$E,4,0)</f>
        <v>929841</v>
      </c>
      <c r="M15" s="12"/>
      <c r="N15" s="17" t="s">
        <v>21</v>
      </c>
      <c r="O15" s="18" t="s">
        <v>22</v>
      </c>
    </row>
    <row r="16" s="1" customFormat="1" ht="24.95" customHeight="1" spans="1:15">
      <c r="A16" s="10">
        <v>12</v>
      </c>
      <c r="B16" s="10" t="s">
        <v>19</v>
      </c>
      <c r="C16" s="10">
        <v>404</v>
      </c>
      <c r="D16" s="11">
        <v>4</v>
      </c>
      <c r="E16" s="11" t="s">
        <v>23</v>
      </c>
      <c r="F16" s="10">
        <v>2.9</v>
      </c>
      <c r="G16" s="12">
        <v>95</v>
      </c>
      <c r="H16" s="13">
        <v>23.94</v>
      </c>
      <c r="I16" s="16">
        <v>71.06</v>
      </c>
      <c r="J16" s="12">
        <f>L16/G16</f>
        <v>8178.38947368421</v>
      </c>
      <c r="K16" s="12">
        <f>ROUND(L16/I16,2)</f>
        <v>10933.68</v>
      </c>
      <c r="L16" s="12">
        <f>VLOOKUP(C16,'[1]2#一房一价表'!$B:$E,4,0)</f>
        <v>776947</v>
      </c>
      <c r="M16" s="12"/>
      <c r="N16" s="17" t="s">
        <v>21</v>
      </c>
      <c r="O16" s="18" t="s">
        <v>22</v>
      </c>
    </row>
    <row r="17" s="1" customFormat="1" ht="24.95" customHeight="1" spans="1:15">
      <c r="A17" s="10">
        <v>13</v>
      </c>
      <c r="B17" s="10" t="s">
        <v>19</v>
      </c>
      <c r="C17" s="10">
        <v>405</v>
      </c>
      <c r="D17" s="11">
        <v>4</v>
      </c>
      <c r="E17" s="11" t="s">
        <v>23</v>
      </c>
      <c r="F17" s="10">
        <v>2.9</v>
      </c>
      <c r="G17" s="12">
        <v>95</v>
      </c>
      <c r="H17" s="13">
        <v>23.94</v>
      </c>
      <c r="I17" s="16">
        <v>71.06</v>
      </c>
      <c r="J17" s="12">
        <f>L17/G17</f>
        <v>8162.23157894737</v>
      </c>
      <c r="K17" s="12">
        <f>ROUND(L17/I17,2)</f>
        <v>10912.07</v>
      </c>
      <c r="L17" s="12">
        <f>VLOOKUP(C17,'[1]2#一房一价表'!$B:$E,4,0)</f>
        <v>775412</v>
      </c>
      <c r="M17" s="12"/>
      <c r="N17" s="17" t="s">
        <v>21</v>
      </c>
      <c r="O17" s="18" t="s">
        <v>22</v>
      </c>
    </row>
    <row r="18" s="1" customFormat="1" ht="24.95" customHeight="1" spans="1:15">
      <c r="A18" s="10">
        <v>14</v>
      </c>
      <c r="B18" s="10" t="s">
        <v>19</v>
      </c>
      <c r="C18" s="10">
        <v>406</v>
      </c>
      <c r="D18" s="11">
        <v>4</v>
      </c>
      <c r="E18" s="11" t="s">
        <v>20</v>
      </c>
      <c r="F18" s="10">
        <v>2.9</v>
      </c>
      <c r="G18" s="12">
        <v>96.17</v>
      </c>
      <c r="H18" s="13">
        <v>24.24</v>
      </c>
      <c r="I18" s="16">
        <v>71.93</v>
      </c>
      <c r="J18" s="12">
        <f>L18/G18</f>
        <v>8131.62108765727</v>
      </c>
      <c r="K18" s="12">
        <f>ROUND(L18/I18,2)</f>
        <v>10871.93</v>
      </c>
      <c r="L18" s="12">
        <f>VLOOKUP(C18,'[1]2#一房一价表'!$B:$E,4,0)</f>
        <v>782018</v>
      </c>
      <c r="M18" s="12"/>
      <c r="N18" s="17" t="s">
        <v>21</v>
      </c>
      <c r="O18" s="18" t="s">
        <v>22</v>
      </c>
    </row>
    <row r="19" s="1" customFormat="1" ht="24.95" customHeight="1" spans="1:15">
      <c r="A19" s="10">
        <v>15</v>
      </c>
      <c r="B19" s="10" t="s">
        <v>19</v>
      </c>
      <c r="C19" s="10">
        <v>502</v>
      </c>
      <c r="D19" s="11">
        <v>5</v>
      </c>
      <c r="E19" s="11" t="s">
        <v>24</v>
      </c>
      <c r="F19" s="10">
        <v>2.9</v>
      </c>
      <c r="G19" s="12">
        <v>80.73</v>
      </c>
      <c r="H19" s="13">
        <v>20.35</v>
      </c>
      <c r="I19" s="16">
        <v>60.38</v>
      </c>
      <c r="J19" s="12">
        <f t="shared" ref="J19:J36" si="0">L19/G19</f>
        <v>8619.86869812957</v>
      </c>
      <c r="K19" s="12">
        <f t="shared" ref="K19:K36" si="1">ROUND(L19/I19,2)</f>
        <v>11525.04</v>
      </c>
      <c r="L19" s="12">
        <f>VLOOKUP(C19,'[1]2#一房一价表'!$B:$E,4,0)</f>
        <v>695882</v>
      </c>
      <c r="M19" s="12"/>
      <c r="N19" s="17" t="s">
        <v>21</v>
      </c>
      <c r="O19" s="18" t="s">
        <v>22</v>
      </c>
    </row>
    <row r="20" s="1" customFormat="1" ht="24.95" customHeight="1" spans="1:15">
      <c r="A20" s="10">
        <v>16</v>
      </c>
      <c r="B20" s="10" t="s">
        <v>19</v>
      </c>
      <c r="C20" s="10">
        <v>503</v>
      </c>
      <c r="D20" s="11">
        <v>5</v>
      </c>
      <c r="E20" s="11" t="s">
        <v>20</v>
      </c>
      <c r="F20" s="10">
        <v>2.9</v>
      </c>
      <c r="G20" s="12">
        <v>113.19</v>
      </c>
      <c r="H20" s="13">
        <v>28.53</v>
      </c>
      <c r="I20" s="16">
        <v>84.66</v>
      </c>
      <c r="J20" s="12">
        <f t="shared" si="0"/>
        <v>8416.43254704479</v>
      </c>
      <c r="K20" s="12">
        <f t="shared" si="1"/>
        <v>11252.73</v>
      </c>
      <c r="L20" s="12">
        <f>VLOOKUP(C20,'[1]2#一房一价表'!$B:$E,4,0)</f>
        <v>952656</v>
      </c>
      <c r="M20" s="12"/>
      <c r="N20" s="17" t="s">
        <v>21</v>
      </c>
      <c r="O20" s="18" t="s">
        <v>22</v>
      </c>
    </row>
    <row r="21" s="1" customFormat="1" ht="24.95" customHeight="1" spans="1:15">
      <c r="A21" s="10">
        <v>17</v>
      </c>
      <c r="B21" s="10" t="s">
        <v>19</v>
      </c>
      <c r="C21" s="10">
        <v>504</v>
      </c>
      <c r="D21" s="11">
        <v>5</v>
      </c>
      <c r="E21" s="11" t="s">
        <v>23</v>
      </c>
      <c r="F21" s="10">
        <v>2.9</v>
      </c>
      <c r="G21" s="12">
        <v>95</v>
      </c>
      <c r="H21" s="13">
        <v>23.94</v>
      </c>
      <c r="I21" s="16">
        <v>71.06</v>
      </c>
      <c r="J21" s="12">
        <f t="shared" si="0"/>
        <v>8397.12631578947</v>
      </c>
      <c r="K21" s="12">
        <f t="shared" si="1"/>
        <v>11226.1</v>
      </c>
      <c r="L21" s="12">
        <f>VLOOKUP(C21,'[1]2#一房一价表'!$B:$E,4,0)</f>
        <v>797727</v>
      </c>
      <c r="M21" s="12"/>
      <c r="N21" s="17" t="s">
        <v>21</v>
      </c>
      <c r="O21" s="18" t="s">
        <v>22</v>
      </c>
    </row>
    <row r="22" s="1" customFormat="1" ht="24.95" customHeight="1" spans="1:15">
      <c r="A22" s="10">
        <v>18</v>
      </c>
      <c r="B22" s="10" t="s">
        <v>19</v>
      </c>
      <c r="C22" s="10">
        <v>505</v>
      </c>
      <c r="D22" s="11">
        <v>5</v>
      </c>
      <c r="E22" s="11" t="s">
        <v>23</v>
      </c>
      <c r="F22" s="10">
        <v>2.9</v>
      </c>
      <c r="G22" s="12">
        <v>95</v>
      </c>
      <c r="H22" s="13">
        <v>23.94</v>
      </c>
      <c r="I22" s="16">
        <v>71.06</v>
      </c>
      <c r="J22" s="12">
        <f t="shared" si="0"/>
        <v>8380.95789473684</v>
      </c>
      <c r="K22" s="12">
        <f t="shared" si="1"/>
        <v>11204.49</v>
      </c>
      <c r="L22" s="12">
        <f>VLOOKUP(C22,'[1]2#一房一价表'!$B:$E,4,0)</f>
        <v>796191</v>
      </c>
      <c r="M22" s="12"/>
      <c r="N22" s="17" t="s">
        <v>21</v>
      </c>
      <c r="O22" s="18" t="s">
        <v>22</v>
      </c>
    </row>
    <row r="23" s="1" customFormat="1" ht="24.95" customHeight="1" spans="1:15">
      <c r="A23" s="10">
        <v>19</v>
      </c>
      <c r="B23" s="10" t="s">
        <v>19</v>
      </c>
      <c r="C23" s="10">
        <v>506</v>
      </c>
      <c r="D23" s="11">
        <v>5</v>
      </c>
      <c r="E23" s="11" t="s">
        <v>20</v>
      </c>
      <c r="F23" s="10">
        <v>2.9</v>
      </c>
      <c r="G23" s="12">
        <v>96.17</v>
      </c>
      <c r="H23" s="13">
        <v>24.24</v>
      </c>
      <c r="I23" s="16">
        <v>71.93</v>
      </c>
      <c r="J23" s="12">
        <f t="shared" si="0"/>
        <v>8333.1808256213</v>
      </c>
      <c r="K23" s="12">
        <f t="shared" si="1"/>
        <v>11141.42</v>
      </c>
      <c r="L23" s="12">
        <f>VLOOKUP(C23,'[1]2#一房一价表'!$B:$E,4,0)</f>
        <v>801402</v>
      </c>
      <c r="M23" s="12"/>
      <c r="N23" s="17" t="s">
        <v>21</v>
      </c>
      <c r="O23" s="18" t="s">
        <v>22</v>
      </c>
    </row>
    <row r="24" s="1" customFormat="1" ht="24.95" customHeight="1" spans="1:15">
      <c r="A24" s="10">
        <v>20</v>
      </c>
      <c r="B24" s="10" t="s">
        <v>19</v>
      </c>
      <c r="C24" s="10">
        <v>601</v>
      </c>
      <c r="D24" s="11">
        <v>6</v>
      </c>
      <c r="E24" s="11" t="s">
        <v>24</v>
      </c>
      <c r="F24" s="10">
        <v>2.9</v>
      </c>
      <c r="G24" s="12">
        <v>80.73</v>
      </c>
      <c r="H24" s="13">
        <v>20.35</v>
      </c>
      <c r="I24" s="16">
        <v>60.38</v>
      </c>
      <c r="J24" s="12">
        <f t="shared" si="0"/>
        <v>7735.94698377307</v>
      </c>
      <c r="K24" s="12">
        <f t="shared" si="1"/>
        <v>10343.21</v>
      </c>
      <c r="L24" s="12">
        <f>VLOOKUP(C24,'[1]2#一房一价表'!$B:$E,4,0)</f>
        <v>624523</v>
      </c>
      <c r="M24" s="12"/>
      <c r="N24" s="17" t="s">
        <v>21</v>
      </c>
      <c r="O24" s="18" t="s">
        <v>22</v>
      </c>
    </row>
    <row r="25" s="1" customFormat="1" ht="24.95" customHeight="1" spans="1:15">
      <c r="A25" s="10">
        <v>21</v>
      </c>
      <c r="B25" s="10" t="s">
        <v>19</v>
      </c>
      <c r="C25" s="10">
        <v>603</v>
      </c>
      <c r="D25" s="11">
        <v>6</v>
      </c>
      <c r="E25" s="11" t="s">
        <v>20</v>
      </c>
      <c r="F25" s="10">
        <v>2.9</v>
      </c>
      <c r="G25" s="12">
        <v>113.19</v>
      </c>
      <c r="H25" s="13">
        <v>28.53</v>
      </c>
      <c r="I25" s="16">
        <v>84.66</v>
      </c>
      <c r="J25" s="12">
        <f t="shared" si="0"/>
        <v>8442.72462231646</v>
      </c>
      <c r="K25" s="12">
        <f t="shared" si="1"/>
        <v>11287.88</v>
      </c>
      <c r="L25" s="12">
        <f>VLOOKUP(C25,'[1]2#一房一价表'!$B:$E,4,0)</f>
        <v>955632</v>
      </c>
      <c r="M25" s="12"/>
      <c r="N25" s="17" t="s">
        <v>21</v>
      </c>
      <c r="O25" s="18" t="s">
        <v>22</v>
      </c>
    </row>
    <row r="26" s="1" customFormat="1" ht="24.95" customHeight="1" spans="1:15">
      <c r="A26" s="10">
        <v>22</v>
      </c>
      <c r="B26" s="10" t="s">
        <v>19</v>
      </c>
      <c r="C26" s="10">
        <v>604</v>
      </c>
      <c r="D26" s="11">
        <v>6</v>
      </c>
      <c r="E26" s="11" t="s">
        <v>23</v>
      </c>
      <c r="F26" s="10">
        <v>2.9</v>
      </c>
      <c r="G26" s="12">
        <v>95</v>
      </c>
      <c r="H26" s="13">
        <v>23.94</v>
      </c>
      <c r="I26" s="16">
        <v>71.06</v>
      </c>
      <c r="J26" s="12">
        <f t="shared" si="0"/>
        <v>8425.65263157895</v>
      </c>
      <c r="K26" s="12">
        <f t="shared" si="1"/>
        <v>11264.24</v>
      </c>
      <c r="L26" s="12">
        <f>VLOOKUP(C26,'[1]2#一房一价表'!$B:$E,4,0)</f>
        <v>800437</v>
      </c>
      <c r="M26" s="12"/>
      <c r="N26" s="17" t="s">
        <v>21</v>
      </c>
      <c r="O26" s="18" t="s">
        <v>22</v>
      </c>
    </row>
    <row r="27" s="1" customFormat="1" ht="24.95" customHeight="1" spans="1:15">
      <c r="A27" s="10">
        <v>23</v>
      </c>
      <c r="B27" s="10" t="s">
        <v>19</v>
      </c>
      <c r="C27" s="10">
        <v>605</v>
      </c>
      <c r="D27" s="11">
        <v>6</v>
      </c>
      <c r="E27" s="11" t="s">
        <v>23</v>
      </c>
      <c r="F27" s="10">
        <v>2.9</v>
      </c>
      <c r="G27" s="12">
        <v>95</v>
      </c>
      <c r="H27" s="13">
        <v>23.94</v>
      </c>
      <c r="I27" s="16">
        <v>71.06</v>
      </c>
      <c r="J27" s="12">
        <f t="shared" si="0"/>
        <v>8409.48421052632</v>
      </c>
      <c r="K27" s="12">
        <f t="shared" si="1"/>
        <v>11242.63</v>
      </c>
      <c r="L27" s="12">
        <f>VLOOKUP(C27,'[1]2#一房一价表'!$B:$E,4,0)</f>
        <v>798901</v>
      </c>
      <c r="M27" s="12"/>
      <c r="N27" s="17" t="s">
        <v>21</v>
      </c>
      <c r="O27" s="18" t="s">
        <v>22</v>
      </c>
    </row>
    <row r="28" s="1" customFormat="1" ht="24.95" customHeight="1" spans="1:15">
      <c r="A28" s="10">
        <v>24</v>
      </c>
      <c r="B28" s="10" t="s">
        <v>19</v>
      </c>
      <c r="C28" s="10">
        <v>606</v>
      </c>
      <c r="D28" s="11">
        <v>6</v>
      </c>
      <c r="E28" s="11" t="s">
        <v>20</v>
      </c>
      <c r="F28" s="10">
        <v>2.9</v>
      </c>
      <c r="G28" s="12">
        <v>96.17</v>
      </c>
      <c r="H28" s="13">
        <v>24.24</v>
      </c>
      <c r="I28" s="16">
        <v>71.93</v>
      </c>
      <c r="J28" s="12">
        <f t="shared" si="0"/>
        <v>8359.46760944161</v>
      </c>
      <c r="K28" s="12">
        <f t="shared" si="1"/>
        <v>11176.56</v>
      </c>
      <c r="L28" s="12">
        <f>VLOOKUP(C28,'[1]2#一房一价表'!$B:$E,4,0)</f>
        <v>803930</v>
      </c>
      <c r="M28" s="12"/>
      <c r="N28" s="17" t="s">
        <v>21</v>
      </c>
      <c r="O28" s="18" t="s">
        <v>22</v>
      </c>
    </row>
    <row r="29" s="1" customFormat="1" ht="24.95" customHeight="1" spans="1:15">
      <c r="A29" s="10">
        <v>25</v>
      </c>
      <c r="B29" s="10" t="s">
        <v>19</v>
      </c>
      <c r="C29" s="10">
        <v>701</v>
      </c>
      <c r="D29" s="11">
        <v>7</v>
      </c>
      <c r="E29" s="11" t="s">
        <v>24</v>
      </c>
      <c r="F29" s="10">
        <v>2.9</v>
      </c>
      <c r="G29" s="12">
        <v>80.73</v>
      </c>
      <c r="H29" s="13">
        <v>20.35</v>
      </c>
      <c r="I29" s="16">
        <v>60.38</v>
      </c>
      <c r="J29" s="12">
        <f t="shared" si="0"/>
        <v>7764.47417316983</v>
      </c>
      <c r="K29" s="12">
        <f t="shared" si="1"/>
        <v>10381.35</v>
      </c>
      <c r="L29" s="12">
        <f>VLOOKUP(C29,'[1]2#一房一价表'!$B:$E,4,0)</f>
        <v>626826</v>
      </c>
      <c r="M29" s="12"/>
      <c r="N29" s="17" t="s">
        <v>21</v>
      </c>
      <c r="O29" s="18" t="s">
        <v>22</v>
      </c>
    </row>
    <row r="30" s="1" customFormat="1" ht="24.95" customHeight="1" spans="1:15">
      <c r="A30" s="10">
        <v>26</v>
      </c>
      <c r="B30" s="10" t="s">
        <v>19</v>
      </c>
      <c r="C30" s="10">
        <v>703</v>
      </c>
      <c r="D30" s="11">
        <v>7</v>
      </c>
      <c r="E30" s="11" t="s">
        <v>20</v>
      </c>
      <c r="F30" s="10">
        <v>2.9</v>
      </c>
      <c r="G30" s="12">
        <v>113.19</v>
      </c>
      <c r="H30" s="13">
        <v>28.53</v>
      </c>
      <c r="I30" s="16">
        <v>84.66</v>
      </c>
      <c r="J30" s="12">
        <f t="shared" si="0"/>
        <v>8469.01669758813</v>
      </c>
      <c r="K30" s="12">
        <f t="shared" si="1"/>
        <v>11323.03</v>
      </c>
      <c r="L30" s="12">
        <f>VLOOKUP(C30,'[1]2#一房一价表'!$B:$E,4,0)</f>
        <v>958608</v>
      </c>
      <c r="M30" s="12"/>
      <c r="N30" s="17" t="s">
        <v>21</v>
      </c>
      <c r="O30" s="18" t="s">
        <v>22</v>
      </c>
    </row>
    <row r="31" s="1" customFormat="1" ht="24.95" customHeight="1" spans="1:15">
      <c r="A31" s="10">
        <v>27</v>
      </c>
      <c r="B31" s="10" t="s">
        <v>19</v>
      </c>
      <c r="C31" s="10">
        <v>704</v>
      </c>
      <c r="D31" s="11">
        <v>7</v>
      </c>
      <c r="E31" s="11" t="s">
        <v>23</v>
      </c>
      <c r="F31" s="10">
        <v>2.9</v>
      </c>
      <c r="G31" s="12">
        <v>95</v>
      </c>
      <c r="H31" s="13">
        <v>23.94</v>
      </c>
      <c r="I31" s="16">
        <v>71.06</v>
      </c>
      <c r="J31" s="12">
        <f t="shared" si="0"/>
        <v>8454.17894736842</v>
      </c>
      <c r="K31" s="12">
        <f t="shared" si="1"/>
        <v>11302.38</v>
      </c>
      <c r="L31" s="12">
        <f>VLOOKUP(C31,'[1]2#一房一价表'!$B:$E,4,0)</f>
        <v>803147</v>
      </c>
      <c r="M31" s="12"/>
      <c r="N31" s="17" t="s">
        <v>21</v>
      </c>
      <c r="O31" s="18" t="s">
        <v>22</v>
      </c>
    </row>
    <row r="32" s="1" customFormat="1" ht="24.95" customHeight="1" spans="1:15">
      <c r="A32" s="10">
        <v>28</v>
      </c>
      <c r="B32" s="10" t="s">
        <v>19</v>
      </c>
      <c r="C32" s="10">
        <v>705</v>
      </c>
      <c r="D32" s="11">
        <v>7</v>
      </c>
      <c r="E32" s="11" t="s">
        <v>23</v>
      </c>
      <c r="F32" s="10">
        <v>2.9</v>
      </c>
      <c r="G32" s="12">
        <v>95</v>
      </c>
      <c r="H32" s="13">
        <v>23.94</v>
      </c>
      <c r="I32" s="16">
        <v>71.06</v>
      </c>
      <c r="J32" s="12">
        <f t="shared" si="0"/>
        <v>8438.02105263158</v>
      </c>
      <c r="K32" s="12">
        <f t="shared" si="1"/>
        <v>11280.78</v>
      </c>
      <c r="L32" s="12">
        <f>VLOOKUP(C32,'[1]2#一房一价表'!$B:$E,4,0)</f>
        <v>801612</v>
      </c>
      <c r="M32" s="12"/>
      <c r="N32" s="17" t="s">
        <v>21</v>
      </c>
      <c r="O32" s="18" t="s">
        <v>22</v>
      </c>
    </row>
    <row r="33" s="1" customFormat="1" ht="24.95" customHeight="1" spans="1:15">
      <c r="A33" s="10">
        <v>29</v>
      </c>
      <c r="B33" s="10" t="s">
        <v>19</v>
      </c>
      <c r="C33" s="10">
        <v>706</v>
      </c>
      <c r="D33" s="11">
        <v>7</v>
      </c>
      <c r="E33" s="11" t="s">
        <v>20</v>
      </c>
      <c r="F33" s="10">
        <v>2.9</v>
      </c>
      <c r="G33" s="12">
        <v>96.17</v>
      </c>
      <c r="H33" s="13">
        <v>24.24</v>
      </c>
      <c r="I33" s="16">
        <v>71.93</v>
      </c>
      <c r="J33" s="12">
        <f t="shared" si="0"/>
        <v>8385.76479151502</v>
      </c>
      <c r="K33" s="12">
        <f t="shared" si="1"/>
        <v>11211.72</v>
      </c>
      <c r="L33" s="12">
        <f>VLOOKUP(C33,'[1]2#一房一价表'!$B:$E,4,0)</f>
        <v>806459</v>
      </c>
      <c r="M33" s="12"/>
      <c r="N33" s="17" t="s">
        <v>21</v>
      </c>
      <c r="O33" s="18" t="s">
        <v>22</v>
      </c>
    </row>
    <row r="34" s="1" customFormat="1" ht="24.95" customHeight="1" spans="1:15">
      <c r="A34" s="10">
        <v>30</v>
      </c>
      <c r="B34" s="10" t="s">
        <v>19</v>
      </c>
      <c r="C34" s="10">
        <v>801</v>
      </c>
      <c r="D34" s="11">
        <v>8</v>
      </c>
      <c r="E34" s="11" t="s">
        <v>24</v>
      </c>
      <c r="F34" s="10">
        <v>2.9</v>
      </c>
      <c r="G34" s="12">
        <v>80.73</v>
      </c>
      <c r="H34" s="13">
        <v>20.35</v>
      </c>
      <c r="I34" s="16">
        <v>60.38</v>
      </c>
      <c r="J34" s="12">
        <f t="shared" si="0"/>
        <v>7793.00136256658</v>
      </c>
      <c r="K34" s="12">
        <f t="shared" si="1"/>
        <v>10419.49</v>
      </c>
      <c r="L34" s="12">
        <f>VLOOKUP(C34,'[1]2#一房一价表'!$B:$E,4,0)</f>
        <v>629129</v>
      </c>
      <c r="M34" s="12"/>
      <c r="N34" s="17" t="s">
        <v>21</v>
      </c>
      <c r="O34" s="18" t="s">
        <v>22</v>
      </c>
    </row>
    <row r="35" s="1" customFormat="1" ht="24.95" customHeight="1" spans="1:15">
      <c r="A35" s="10">
        <v>31</v>
      </c>
      <c r="B35" s="10" t="s">
        <v>19</v>
      </c>
      <c r="C35" s="10">
        <v>802</v>
      </c>
      <c r="D35" s="11">
        <v>8</v>
      </c>
      <c r="E35" s="11" t="s">
        <v>24</v>
      </c>
      <c r="F35" s="10">
        <v>2.9</v>
      </c>
      <c r="G35" s="12">
        <v>80.73</v>
      </c>
      <c r="H35" s="13">
        <v>20.35</v>
      </c>
      <c r="I35" s="16">
        <v>60.38</v>
      </c>
      <c r="J35" s="12">
        <f t="shared" si="0"/>
        <v>7745.46017589496</v>
      </c>
      <c r="K35" s="12">
        <f t="shared" si="1"/>
        <v>10355.93</v>
      </c>
      <c r="L35" s="12">
        <f>VLOOKUP(C35,'[1]2#一房一价表'!$B:$E,4,0)</f>
        <v>625291</v>
      </c>
      <c r="M35" s="12"/>
      <c r="N35" s="17" t="s">
        <v>21</v>
      </c>
      <c r="O35" s="18" t="s">
        <v>22</v>
      </c>
    </row>
    <row r="36" s="1" customFormat="1" ht="24.95" customHeight="1" spans="1:15">
      <c r="A36" s="10">
        <v>32</v>
      </c>
      <c r="B36" s="10" t="s">
        <v>19</v>
      </c>
      <c r="C36" s="10">
        <v>803</v>
      </c>
      <c r="D36" s="11">
        <v>8</v>
      </c>
      <c r="E36" s="11" t="s">
        <v>20</v>
      </c>
      <c r="F36" s="10">
        <v>2.9</v>
      </c>
      <c r="G36" s="12">
        <v>113.19</v>
      </c>
      <c r="H36" s="13">
        <v>28.53</v>
      </c>
      <c r="I36" s="16">
        <v>84.66</v>
      </c>
      <c r="J36" s="12">
        <f t="shared" si="0"/>
        <v>8495.29993815708</v>
      </c>
      <c r="K36" s="12">
        <f t="shared" si="1"/>
        <v>11358.17</v>
      </c>
      <c r="L36" s="12">
        <f>VLOOKUP(C36,'[1]2#一房一价表'!$B:$E,4,0)</f>
        <v>961583</v>
      </c>
      <c r="M36" s="12"/>
      <c r="N36" s="17" t="s">
        <v>21</v>
      </c>
      <c r="O36" s="18" t="s">
        <v>22</v>
      </c>
    </row>
    <row r="37" s="1" customFormat="1" ht="24.95" customHeight="1" spans="1:15">
      <c r="A37" s="10">
        <v>33</v>
      </c>
      <c r="B37" s="10" t="s">
        <v>19</v>
      </c>
      <c r="C37" s="10">
        <v>804</v>
      </c>
      <c r="D37" s="11">
        <v>8</v>
      </c>
      <c r="E37" s="11" t="s">
        <v>23</v>
      </c>
      <c r="F37" s="10">
        <v>2.9</v>
      </c>
      <c r="G37" s="12">
        <v>95</v>
      </c>
      <c r="H37" s="13">
        <v>23.94</v>
      </c>
      <c r="I37" s="16">
        <v>71.06</v>
      </c>
      <c r="J37" s="12">
        <f>L37/G37</f>
        <v>8482.71578947368</v>
      </c>
      <c r="K37" s="12">
        <f>ROUND(L37/I37,2)</f>
        <v>11340.53</v>
      </c>
      <c r="L37" s="12">
        <f>VLOOKUP(C37,'[1]2#一房一价表'!$B:$E,4,0)</f>
        <v>805858</v>
      </c>
      <c r="M37" s="12"/>
      <c r="N37" s="17" t="s">
        <v>21</v>
      </c>
      <c r="O37" s="18" t="s">
        <v>22</v>
      </c>
    </row>
    <row r="38" s="1" customFormat="1" ht="24.95" customHeight="1" spans="1:15">
      <c r="A38" s="10">
        <v>34</v>
      </c>
      <c r="B38" s="10" t="s">
        <v>19</v>
      </c>
      <c r="C38" s="10">
        <v>805</v>
      </c>
      <c r="D38" s="11">
        <v>8</v>
      </c>
      <c r="E38" s="11" t="s">
        <v>23</v>
      </c>
      <c r="F38" s="10">
        <v>2.9</v>
      </c>
      <c r="G38" s="12">
        <v>95</v>
      </c>
      <c r="H38" s="13">
        <v>23.94</v>
      </c>
      <c r="I38" s="16">
        <v>71.06</v>
      </c>
      <c r="J38" s="12">
        <f>L38/G38</f>
        <v>8466.54736842105</v>
      </c>
      <c r="K38" s="12">
        <f>ROUND(L38/I38,2)</f>
        <v>11318.91</v>
      </c>
      <c r="L38" s="12">
        <f>VLOOKUP(C38,'[1]2#一房一价表'!$B:$E,4,0)</f>
        <v>804322</v>
      </c>
      <c r="M38" s="12"/>
      <c r="N38" s="17" t="s">
        <v>21</v>
      </c>
      <c r="O38" s="18" t="s">
        <v>22</v>
      </c>
    </row>
    <row r="39" s="1" customFormat="1" ht="24.95" customHeight="1" spans="1:15">
      <c r="A39" s="10">
        <v>35</v>
      </c>
      <c r="B39" s="10" t="s">
        <v>19</v>
      </c>
      <c r="C39" s="10">
        <v>806</v>
      </c>
      <c r="D39" s="11">
        <v>8</v>
      </c>
      <c r="E39" s="11" t="s">
        <v>20</v>
      </c>
      <c r="F39" s="10">
        <v>2.9</v>
      </c>
      <c r="G39" s="12">
        <v>96.17</v>
      </c>
      <c r="H39" s="13">
        <v>24.24</v>
      </c>
      <c r="I39" s="16">
        <v>71.93</v>
      </c>
      <c r="J39" s="12">
        <f>L39/G39</f>
        <v>8412.05157533534</v>
      </c>
      <c r="K39" s="12">
        <f>ROUND(L39/I39,2)</f>
        <v>11246.87</v>
      </c>
      <c r="L39" s="12">
        <f>VLOOKUP(C39,'[1]2#一房一价表'!$B:$E,4,0)</f>
        <v>808987</v>
      </c>
      <c r="M39" s="12"/>
      <c r="N39" s="17" t="s">
        <v>21</v>
      </c>
      <c r="O39" s="18" t="s">
        <v>22</v>
      </c>
    </row>
    <row r="40" s="1" customFormat="1" ht="24.95" customHeight="1" spans="1:15">
      <c r="A40" s="10">
        <v>36</v>
      </c>
      <c r="B40" s="10" t="s">
        <v>19</v>
      </c>
      <c r="C40" s="10">
        <v>901</v>
      </c>
      <c r="D40" s="11">
        <v>9</v>
      </c>
      <c r="E40" s="11" t="s">
        <v>24</v>
      </c>
      <c r="F40" s="10">
        <v>2.9</v>
      </c>
      <c r="G40" s="12">
        <v>80.73</v>
      </c>
      <c r="H40" s="13">
        <v>20.35</v>
      </c>
      <c r="I40" s="16">
        <v>60.38</v>
      </c>
      <c r="J40" s="12">
        <f>L40/G40</f>
        <v>7821.52855196333</v>
      </c>
      <c r="K40" s="12">
        <f>ROUND(L40/I40,2)</f>
        <v>10457.63</v>
      </c>
      <c r="L40" s="12">
        <f>VLOOKUP(C40,'[1]2#一房一价表'!$B:$E,4,0)</f>
        <v>631432</v>
      </c>
      <c r="M40" s="12"/>
      <c r="N40" s="17" t="s">
        <v>21</v>
      </c>
      <c r="O40" s="18" t="s">
        <v>22</v>
      </c>
    </row>
    <row r="41" s="1" customFormat="1" ht="24.95" customHeight="1" spans="1:15">
      <c r="A41" s="10">
        <v>37</v>
      </c>
      <c r="B41" s="10" t="s">
        <v>19</v>
      </c>
      <c r="C41" s="10">
        <v>903</v>
      </c>
      <c r="D41" s="11">
        <v>9</v>
      </c>
      <c r="E41" s="11" t="s">
        <v>20</v>
      </c>
      <c r="F41" s="10">
        <v>2.9</v>
      </c>
      <c r="G41" s="12">
        <v>113.19</v>
      </c>
      <c r="H41" s="13">
        <v>28.53</v>
      </c>
      <c r="I41" s="16">
        <v>84.66</v>
      </c>
      <c r="J41" s="12">
        <f t="shared" ref="J41:J58" si="2">L41/G41</f>
        <v>8521.59201342875</v>
      </c>
      <c r="K41" s="12">
        <f t="shared" ref="K41:K58" si="3">ROUND(L41/I41,2)</f>
        <v>11393.33</v>
      </c>
      <c r="L41" s="12">
        <f>VLOOKUP(C41,'[1]2#一房一价表'!$B:$E,4,0)</f>
        <v>964559</v>
      </c>
      <c r="M41" s="12"/>
      <c r="N41" s="17" t="s">
        <v>21</v>
      </c>
      <c r="O41" s="18" t="s">
        <v>22</v>
      </c>
    </row>
    <row r="42" s="1" customFormat="1" ht="24.95" customHeight="1" spans="1:15">
      <c r="A42" s="10">
        <v>38</v>
      </c>
      <c r="B42" s="10" t="s">
        <v>19</v>
      </c>
      <c r="C42" s="10">
        <v>904</v>
      </c>
      <c r="D42" s="11">
        <v>9</v>
      </c>
      <c r="E42" s="11" t="s">
        <v>23</v>
      </c>
      <c r="F42" s="10">
        <v>2.9</v>
      </c>
      <c r="G42" s="12">
        <v>95</v>
      </c>
      <c r="H42" s="13">
        <v>23.94</v>
      </c>
      <c r="I42" s="16">
        <v>71.06</v>
      </c>
      <c r="J42" s="12">
        <f t="shared" si="2"/>
        <v>8511.24210526316</v>
      </c>
      <c r="K42" s="12">
        <f t="shared" si="3"/>
        <v>11378.67</v>
      </c>
      <c r="L42" s="12">
        <f>VLOOKUP(C42,'[1]2#一房一价表'!$B:$E,4,0)</f>
        <v>808568</v>
      </c>
      <c r="M42" s="12"/>
      <c r="N42" s="17" t="s">
        <v>21</v>
      </c>
      <c r="O42" s="18" t="s">
        <v>22</v>
      </c>
    </row>
    <row r="43" s="1" customFormat="1" ht="24.95" customHeight="1" spans="1:15">
      <c r="A43" s="10">
        <v>39</v>
      </c>
      <c r="B43" s="10" t="s">
        <v>19</v>
      </c>
      <c r="C43" s="10">
        <v>905</v>
      </c>
      <c r="D43" s="11">
        <v>9</v>
      </c>
      <c r="E43" s="11" t="s">
        <v>23</v>
      </c>
      <c r="F43" s="10">
        <v>2.9</v>
      </c>
      <c r="G43" s="12">
        <v>95</v>
      </c>
      <c r="H43" s="13">
        <v>23.94</v>
      </c>
      <c r="I43" s="16">
        <v>71.06</v>
      </c>
      <c r="J43" s="12">
        <f t="shared" si="2"/>
        <v>8495.07368421053</v>
      </c>
      <c r="K43" s="12">
        <f t="shared" si="3"/>
        <v>11357.05</v>
      </c>
      <c r="L43" s="12">
        <f>VLOOKUP(C43,'[1]2#一房一价表'!$B:$E,4,0)</f>
        <v>807032</v>
      </c>
      <c r="M43" s="12"/>
      <c r="N43" s="17" t="s">
        <v>21</v>
      </c>
      <c r="O43" s="18" t="s">
        <v>22</v>
      </c>
    </row>
    <row r="44" s="1" customFormat="1" ht="24.95" customHeight="1" spans="1:15">
      <c r="A44" s="10">
        <v>40</v>
      </c>
      <c r="B44" s="10" t="s">
        <v>19</v>
      </c>
      <c r="C44" s="10">
        <v>906</v>
      </c>
      <c r="D44" s="11">
        <v>9</v>
      </c>
      <c r="E44" s="11" t="s">
        <v>20</v>
      </c>
      <c r="F44" s="10">
        <v>2.9</v>
      </c>
      <c r="G44" s="12">
        <v>96.17</v>
      </c>
      <c r="H44" s="13">
        <v>24.24</v>
      </c>
      <c r="I44" s="16">
        <v>71.93</v>
      </c>
      <c r="J44" s="12">
        <f t="shared" si="2"/>
        <v>8438.33835915566</v>
      </c>
      <c r="K44" s="12">
        <f t="shared" si="3"/>
        <v>11282.01</v>
      </c>
      <c r="L44" s="12">
        <f>VLOOKUP(C44,'[1]2#一房一价表'!$B:$E,4,0)</f>
        <v>811515</v>
      </c>
      <c r="M44" s="12"/>
      <c r="N44" s="17" t="s">
        <v>21</v>
      </c>
      <c r="O44" s="18" t="s">
        <v>22</v>
      </c>
    </row>
    <row r="45" s="1" customFormat="1" ht="24.95" customHeight="1" spans="1:15">
      <c r="A45" s="10">
        <v>41</v>
      </c>
      <c r="B45" s="10" t="s">
        <v>19</v>
      </c>
      <c r="C45" s="10">
        <v>1001</v>
      </c>
      <c r="D45" s="11">
        <v>10</v>
      </c>
      <c r="E45" s="11" t="s">
        <v>24</v>
      </c>
      <c r="F45" s="10">
        <v>2.9</v>
      </c>
      <c r="G45" s="12">
        <v>80.73</v>
      </c>
      <c r="H45" s="13">
        <v>20.35</v>
      </c>
      <c r="I45" s="16">
        <v>60.38</v>
      </c>
      <c r="J45" s="12">
        <f t="shared" si="2"/>
        <v>7850.068128329</v>
      </c>
      <c r="K45" s="12">
        <f t="shared" si="3"/>
        <v>10495.79</v>
      </c>
      <c r="L45" s="12">
        <f>VLOOKUP(C45,'[1]2#一房一价表'!$B:$E,4,0)</f>
        <v>633736</v>
      </c>
      <c r="M45" s="12"/>
      <c r="N45" s="17" t="s">
        <v>21</v>
      </c>
      <c r="O45" s="18" t="s">
        <v>22</v>
      </c>
    </row>
    <row r="46" s="1" customFormat="1" ht="24.95" customHeight="1" spans="1:15">
      <c r="A46" s="10">
        <v>42</v>
      </c>
      <c r="B46" s="10" t="s">
        <v>19</v>
      </c>
      <c r="C46" s="10">
        <v>1002</v>
      </c>
      <c r="D46" s="11">
        <v>10</v>
      </c>
      <c r="E46" s="11" t="s">
        <v>24</v>
      </c>
      <c r="F46" s="10">
        <v>2.9</v>
      </c>
      <c r="G46" s="12">
        <v>80.73</v>
      </c>
      <c r="H46" s="13">
        <v>20.35</v>
      </c>
      <c r="I46" s="16">
        <v>60.38</v>
      </c>
      <c r="J46" s="12">
        <f t="shared" si="2"/>
        <v>7802.51455468847</v>
      </c>
      <c r="K46" s="12">
        <f t="shared" si="3"/>
        <v>10432.21</v>
      </c>
      <c r="L46" s="12">
        <f>VLOOKUP(C46,'[1]2#一房一价表'!$B:$E,4,0)</f>
        <v>629897</v>
      </c>
      <c r="M46" s="12"/>
      <c r="N46" s="17" t="s">
        <v>21</v>
      </c>
      <c r="O46" s="18" t="s">
        <v>22</v>
      </c>
    </row>
    <row r="47" s="1" customFormat="1" ht="24.95" customHeight="1" spans="1:15">
      <c r="A47" s="10">
        <v>43</v>
      </c>
      <c r="B47" s="10" t="s">
        <v>19</v>
      </c>
      <c r="C47" s="10">
        <v>1003</v>
      </c>
      <c r="D47" s="11">
        <v>10</v>
      </c>
      <c r="E47" s="11" t="s">
        <v>20</v>
      </c>
      <c r="F47" s="10">
        <v>2.9</v>
      </c>
      <c r="G47" s="12">
        <v>113.19</v>
      </c>
      <c r="H47" s="13">
        <v>28.53</v>
      </c>
      <c r="I47" s="16">
        <v>84.66</v>
      </c>
      <c r="J47" s="12">
        <f t="shared" si="2"/>
        <v>8547.88408870042</v>
      </c>
      <c r="K47" s="12">
        <f t="shared" si="3"/>
        <v>11428.48</v>
      </c>
      <c r="L47" s="12">
        <f>VLOOKUP(C47,'[1]2#一房一价表'!$B:$E,4,0)</f>
        <v>967535</v>
      </c>
      <c r="M47" s="12"/>
      <c r="N47" s="17" t="s">
        <v>21</v>
      </c>
      <c r="O47" s="18" t="s">
        <v>22</v>
      </c>
    </row>
    <row r="48" s="1" customFormat="1" ht="24.95" customHeight="1" spans="1:15">
      <c r="A48" s="10">
        <v>44</v>
      </c>
      <c r="B48" s="10" t="s">
        <v>19</v>
      </c>
      <c r="C48" s="10">
        <v>1004</v>
      </c>
      <c r="D48" s="11">
        <v>10</v>
      </c>
      <c r="E48" s="11" t="s">
        <v>23</v>
      </c>
      <c r="F48" s="10">
        <v>2.9</v>
      </c>
      <c r="G48" s="12">
        <v>95</v>
      </c>
      <c r="H48" s="13">
        <v>23.94</v>
      </c>
      <c r="I48" s="16">
        <v>71.06</v>
      </c>
      <c r="J48" s="12">
        <f t="shared" si="2"/>
        <v>8539.77894736842</v>
      </c>
      <c r="K48" s="12">
        <f t="shared" si="3"/>
        <v>11416.82</v>
      </c>
      <c r="L48" s="12">
        <f>VLOOKUP(C48,'[1]2#一房一价表'!$B:$E,4,0)</f>
        <v>811279</v>
      </c>
      <c r="M48" s="12"/>
      <c r="N48" s="17" t="s">
        <v>21</v>
      </c>
      <c r="O48" s="18" t="s">
        <v>22</v>
      </c>
    </row>
    <row r="49" s="1" customFormat="1" ht="24.95" customHeight="1" spans="1:15">
      <c r="A49" s="10">
        <v>45</v>
      </c>
      <c r="B49" s="10" t="s">
        <v>19</v>
      </c>
      <c r="C49" s="10">
        <v>1005</v>
      </c>
      <c r="D49" s="11">
        <v>10</v>
      </c>
      <c r="E49" s="11" t="s">
        <v>23</v>
      </c>
      <c r="F49" s="10">
        <v>2.9</v>
      </c>
      <c r="G49" s="12">
        <v>95</v>
      </c>
      <c r="H49" s="13">
        <v>23.94</v>
      </c>
      <c r="I49" s="16">
        <v>71.06</v>
      </c>
      <c r="J49" s="12">
        <f t="shared" si="2"/>
        <v>8523.61052631579</v>
      </c>
      <c r="K49" s="12">
        <f t="shared" si="3"/>
        <v>11395.2</v>
      </c>
      <c r="L49" s="12">
        <f>VLOOKUP(C49,'[1]2#一房一价表'!$B:$E,4,0)</f>
        <v>809743</v>
      </c>
      <c r="M49" s="12"/>
      <c r="N49" s="17" t="s">
        <v>21</v>
      </c>
      <c r="O49" s="18" t="s">
        <v>22</v>
      </c>
    </row>
    <row r="50" s="1" customFormat="1" ht="24.95" customHeight="1" spans="1:15">
      <c r="A50" s="10">
        <v>46</v>
      </c>
      <c r="B50" s="10" t="s">
        <v>19</v>
      </c>
      <c r="C50" s="10">
        <v>1006</v>
      </c>
      <c r="D50" s="11">
        <v>10</v>
      </c>
      <c r="E50" s="11" t="s">
        <v>20</v>
      </c>
      <c r="F50" s="10">
        <v>2.9</v>
      </c>
      <c r="G50" s="12">
        <v>96.17</v>
      </c>
      <c r="H50" s="13">
        <v>24.24</v>
      </c>
      <c r="I50" s="16">
        <v>71.93</v>
      </c>
      <c r="J50" s="12">
        <f t="shared" si="2"/>
        <v>8464.63554122907</v>
      </c>
      <c r="K50" s="12">
        <f t="shared" si="3"/>
        <v>11317.17</v>
      </c>
      <c r="L50" s="12">
        <f>VLOOKUP(C50,'[1]2#一房一价表'!$B:$E,4,0)</f>
        <v>814044</v>
      </c>
      <c r="M50" s="12"/>
      <c r="N50" s="17" t="s">
        <v>21</v>
      </c>
      <c r="O50" s="18" t="s">
        <v>22</v>
      </c>
    </row>
    <row r="51" s="1" customFormat="1" ht="24.95" customHeight="1" spans="1:15">
      <c r="A51" s="10">
        <v>47</v>
      </c>
      <c r="B51" s="10" t="s">
        <v>19</v>
      </c>
      <c r="C51" s="10">
        <v>1101</v>
      </c>
      <c r="D51" s="11">
        <v>11</v>
      </c>
      <c r="E51" s="11" t="s">
        <v>24</v>
      </c>
      <c r="F51" s="10">
        <v>2.9</v>
      </c>
      <c r="G51" s="12">
        <v>80.73</v>
      </c>
      <c r="H51" s="13">
        <v>20.35</v>
      </c>
      <c r="I51" s="16">
        <v>60.38</v>
      </c>
      <c r="J51" s="12">
        <f t="shared" si="2"/>
        <v>7878.59531772575</v>
      </c>
      <c r="K51" s="12">
        <f t="shared" si="3"/>
        <v>10533.94</v>
      </c>
      <c r="L51" s="12">
        <f>VLOOKUP(C51,'[1]2#一房一价表'!$B:$E,4,0)</f>
        <v>636039</v>
      </c>
      <c r="M51" s="12"/>
      <c r="N51" s="17" t="s">
        <v>21</v>
      </c>
      <c r="O51" s="18" t="s">
        <v>22</v>
      </c>
    </row>
    <row r="52" s="1" customFormat="1" ht="24.95" customHeight="1" spans="1:15">
      <c r="A52" s="10">
        <v>48</v>
      </c>
      <c r="B52" s="10" t="s">
        <v>19</v>
      </c>
      <c r="C52" s="10">
        <v>1102</v>
      </c>
      <c r="D52" s="11">
        <v>11</v>
      </c>
      <c r="E52" s="11" t="s">
        <v>24</v>
      </c>
      <c r="F52" s="10">
        <v>2.9</v>
      </c>
      <c r="G52" s="12">
        <v>80.73</v>
      </c>
      <c r="H52" s="13">
        <v>20.35</v>
      </c>
      <c r="I52" s="16">
        <v>60.38</v>
      </c>
      <c r="J52" s="12">
        <f t="shared" si="2"/>
        <v>7831.04174408522</v>
      </c>
      <c r="K52" s="12">
        <f t="shared" si="3"/>
        <v>10470.35</v>
      </c>
      <c r="L52" s="12">
        <f>VLOOKUP(C52,'[1]2#一房一价表'!$B:$E,4,0)</f>
        <v>632200</v>
      </c>
      <c r="M52" s="12"/>
      <c r="N52" s="17" t="s">
        <v>21</v>
      </c>
      <c r="O52" s="18" t="s">
        <v>22</v>
      </c>
    </row>
    <row r="53" s="1" customFormat="1" ht="24.95" customHeight="1" spans="1:15">
      <c r="A53" s="10">
        <v>49</v>
      </c>
      <c r="B53" s="10" t="s">
        <v>19</v>
      </c>
      <c r="C53" s="10">
        <v>1103</v>
      </c>
      <c r="D53" s="11">
        <v>11</v>
      </c>
      <c r="E53" s="11" t="s">
        <v>20</v>
      </c>
      <c r="F53" s="10">
        <v>2.9</v>
      </c>
      <c r="G53" s="12">
        <v>113.19</v>
      </c>
      <c r="H53" s="13">
        <v>28.53</v>
      </c>
      <c r="I53" s="16">
        <v>84.66</v>
      </c>
      <c r="J53" s="12">
        <f t="shared" si="2"/>
        <v>8574.17616397208</v>
      </c>
      <c r="K53" s="12">
        <f t="shared" si="3"/>
        <v>11463.63</v>
      </c>
      <c r="L53" s="12">
        <f>VLOOKUP(C53,'[1]2#一房一价表'!$B:$E,4,0)</f>
        <v>970511</v>
      </c>
      <c r="M53" s="12"/>
      <c r="N53" s="17" t="s">
        <v>21</v>
      </c>
      <c r="O53" s="18" t="s">
        <v>22</v>
      </c>
    </row>
    <row r="54" s="1" customFormat="1" ht="24.95" customHeight="1" spans="1:15">
      <c r="A54" s="10">
        <v>50</v>
      </c>
      <c r="B54" s="10" t="s">
        <v>19</v>
      </c>
      <c r="C54" s="10">
        <v>1104</v>
      </c>
      <c r="D54" s="11">
        <v>11</v>
      </c>
      <c r="E54" s="11" t="s">
        <v>23</v>
      </c>
      <c r="F54" s="10">
        <v>2.9</v>
      </c>
      <c r="G54" s="12">
        <v>95</v>
      </c>
      <c r="H54" s="13">
        <v>23.94</v>
      </c>
      <c r="I54" s="16">
        <v>71.06</v>
      </c>
      <c r="J54" s="12">
        <f t="shared" si="2"/>
        <v>8568.30526315789</v>
      </c>
      <c r="K54" s="12">
        <f t="shared" si="3"/>
        <v>11454.95</v>
      </c>
      <c r="L54" s="12">
        <f>VLOOKUP(C54,'[1]2#一房一价表'!$B:$E,4,0)</f>
        <v>813989</v>
      </c>
      <c r="M54" s="12"/>
      <c r="N54" s="17" t="s">
        <v>21</v>
      </c>
      <c r="O54" s="18" t="s">
        <v>22</v>
      </c>
    </row>
    <row r="55" s="1" customFormat="1" ht="24.95" customHeight="1" spans="1:15">
      <c r="A55" s="10">
        <v>51</v>
      </c>
      <c r="B55" s="10" t="s">
        <v>19</v>
      </c>
      <c r="C55" s="10">
        <v>1105</v>
      </c>
      <c r="D55" s="11">
        <v>11</v>
      </c>
      <c r="E55" s="11" t="s">
        <v>23</v>
      </c>
      <c r="F55" s="10">
        <v>2.9</v>
      </c>
      <c r="G55" s="12">
        <v>95</v>
      </c>
      <c r="H55" s="13">
        <v>23.94</v>
      </c>
      <c r="I55" s="16">
        <v>71.06</v>
      </c>
      <c r="J55" s="12">
        <f t="shared" si="2"/>
        <v>8552.13684210526</v>
      </c>
      <c r="K55" s="12">
        <f t="shared" si="3"/>
        <v>11433.34</v>
      </c>
      <c r="L55" s="12">
        <f>VLOOKUP(C55,'[1]2#一房一价表'!$B:$E,4,0)</f>
        <v>812453</v>
      </c>
      <c r="M55" s="12"/>
      <c r="N55" s="17" t="s">
        <v>21</v>
      </c>
      <c r="O55" s="18" t="s">
        <v>22</v>
      </c>
    </row>
    <row r="56" s="1" customFormat="1" ht="24.95" customHeight="1" spans="1:15">
      <c r="A56" s="10">
        <v>52</v>
      </c>
      <c r="B56" s="10" t="s">
        <v>19</v>
      </c>
      <c r="C56" s="10">
        <v>1106</v>
      </c>
      <c r="D56" s="11">
        <v>11</v>
      </c>
      <c r="E56" s="11" t="s">
        <v>20</v>
      </c>
      <c r="F56" s="10">
        <v>2.9</v>
      </c>
      <c r="G56" s="12">
        <v>96.17</v>
      </c>
      <c r="H56" s="13">
        <v>24.24</v>
      </c>
      <c r="I56" s="16">
        <v>71.93</v>
      </c>
      <c r="J56" s="12">
        <f t="shared" si="2"/>
        <v>8490.92232504939</v>
      </c>
      <c r="K56" s="12">
        <f t="shared" si="3"/>
        <v>11352.31</v>
      </c>
      <c r="L56" s="12">
        <f>VLOOKUP(C56,'[1]2#一房一价表'!$B:$E,4,0)</f>
        <v>816572</v>
      </c>
      <c r="M56" s="12"/>
      <c r="N56" s="17" t="s">
        <v>21</v>
      </c>
      <c r="O56" s="18" t="s">
        <v>22</v>
      </c>
    </row>
    <row r="57" s="1" customFormat="1" ht="24.95" customHeight="1" spans="1:15">
      <c r="A57" s="10">
        <v>53</v>
      </c>
      <c r="B57" s="10" t="s">
        <v>19</v>
      </c>
      <c r="C57" s="10">
        <v>1201</v>
      </c>
      <c r="D57" s="11">
        <v>12</v>
      </c>
      <c r="E57" s="11" t="s">
        <v>24</v>
      </c>
      <c r="F57" s="10">
        <v>2.9</v>
      </c>
      <c r="G57" s="12">
        <v>80.73</v>
      </c>
      <c r="H57" s="13">
        <v>20.35</v>
      </c>
      <c r="I57" s="16">
        <v>60.38</v>
      </c>
      <c r="J57" s="12">
        <f t="shared" si="2"/>
        <v>7907.12250712251</v>
      </c>
      <c r="K57" s="12">
        <f t="shared" si="3"/>
        <v>10572.08</v>
      </c>
      <c r="L57" s="12">
        <f>VLOOKUP(C57,'[1]2#一房一价表'!$B:$E,4,0)</f>
        <v>638342</v>
      </c>
      <c r="M57" s="12"/>
      <c r="N57" s="17" t="s">
        <v>21</v>
      </c>
      <c r="O57" s="18" t="s">
        <v>22</v>
      </c>
    </row>
    <row r="58" s="1" customFormat="1" ht="24.95" customHeight="1" spans="1:15">
      <c r="A58" s="10">
        <v>54</v>
      </c>
      <c r="B58" s="10" t="s">
        <v>19</v>
      </c>
      <c r="C58" s="10">
        <v>1202</v>
      </c>
      <c r="D58" s="11">
        <v>12</v>
      </c>
      <c r="E58" s="11" t="s">
        <v>24</v>
      </c>
      <c r="F58" s="10">
        <v>2.9</v>
      </c>
      <c r="G58" s="12">
        <v>80.73</v>
      </c>
      <c r="H58" s="13">
        <v>20.35</v>
      </c>
      <c r="I58" s="16">
        <v>60.38</v>
      </c>
      <c r="J58" s="12">
        <f t="shared" si="2"/>
        <v>7859.56893348198</v>
      </c>
      <c r="K58" s="12">
        <f t="shared" si="3"/>
        <v>10508.5</v>
      </c>
      <c r="L58" s="12">
        <f>VLOOKUP(C58,'[1]2#一房一价表'!$B:$E,4,0)</f>
        <v>634503</v>
      </c>
      <c r="M58" s="12"/>
      <c r="N58" s="17" t="s">
        <v>21</v>
      </c>
      <c r="O58" s="18" t="s">
        <v>22</v>
      </c>
    </row>
    <row r="59" s="1" customFormat="1" ht="24.95" customHeight="1" spans="1:15">
      <c r="A59" s="10">
        <v>55</v>
      </c>
      <c r="B59" s="10" t="s">
        <v>19</v>
      </c>
      <c r="C59" s="10">
        <v>1204</v>
      </c>
      <c r="D59" s="11">
        <v>12</v>
      </c>
      <c r="E59" s="11" t="s">
        <v>23</v>
      </c>
      <c r="F59" s="10">
        <v>2.9</v>
      </c>
      <c r="G59" s="12">
        <v>95</v>
      </c>
      <c r="H59" s="13">
        <v>23.94</v>
      </c>
      <c r="I59" s="16">
        <v>71.06</v>
      </c>
      <c r="J59" s="12">
        <f>L59/G59</f>
        <v>8596.83157894737</v>
      </c>
      <c r="K59" s="12">
        <f>ROUND(L59/I59,2)</f>
        <v>11493.09</v>
      </c>
      <c r="L59" s="12">
        <f>VLOOKUP(C59,'[1]2#一房一价表'!$B:$E,4,0)</f>
        <v>816699</v>
      </c>
      <c r="M59" s="12"/>
      <c r="N59" s="17" t="s">
        <v>21</v>
      </c>
      <c r="O59" s="18" t="s">
        <v>22</v>
      </c>
    </row>
    <row r="60" s="1" customFormat="1" ht="24.95" customHeight="1" spans="1:15">
      <c r="A60" s="10">
        <v>56</v>
      </c>
      <c r="B60" s="10" t="s">
        <v>19</v>
      </c>
      <c r="C60" s="10">
        <v>1205</v>
      </c>
      <c r="D60" s="11">
        <v>12</v>
      </c>
      <c r="E60" s="11" t="s">
        <v>23</v>
      </c>
      <c r="F60" s="10">
        <v>2.9</v>
      </c>
      <c r="G60" s="12">
        <v>95</v>
      </c>
      <c r="H60" s="13">
        <v>23.94</v>
      </c>
      <c r="I60" s="16">
        <v>71.06</v>
      </c>
      <c r="J60" s="12">
        <f>L60/G60</f>
        <v>8580.66315789474</v>
      </c>
      <c r="K60" s="12">
        <f>ROUND(L60/I60,2)</f>
        <v>11471.47</v>
      </c>
      <c r="L60" s="12">
        <f>VLOOKUP(C60,'[1]2#一房一价表'!$B:$E,4,0)</f>
        <v>815163</v>
      </c>
      <c r="M60" s="12"/>
      <c r="N60" s="17" t="s">
        <v>21</v>
      </c>
      <c r="O60" s="18" t="s">
        <v>22</v>
      </c>
    </row>
    <row r="61" s="1" customFormat="1" ht="24.95" customHeight="1" spans="1:15">
      <c r="A61" s="10">
        <v>57</v>
      </c>
      <c r="B61" s="10" t="s">
        <v>19</v>
      </c>
      <c r="C61" s="10">
        <v>1206</v>
      </c>
      <c r="D61" s="11">
        <v>12</v>
      </c>
      <c r="E61" s="11" t="s">
        <v>20</v>
      </c>
      <c r="F61" s="10">
        <v>2.9</v>
      </c>
      <c r="G61" s="12">
        <v>96.17</v>
      </c>
      <c r="H61" s="13">
        <v>24.24</v>
      </c>
      <c r="I61" s="16">
        <v>71.93</v>
      </c>
      <c r="J61" s="12">
        <f>L61/G61</f>
        <v>8517.20910886971</v>
      </c>
      <c r="K61" s="12">
        <f>ROUND(L61/I61,2)</f>
        <v>11387.46</v>
      </c>
      <c r="L61" s="12">
        <f>VLOOKUP(C61,'[1]2#一房一价表'!$B:$E,4,0)</f>
        <v>819100</v>
      </c>
      <c r="M61" s="12"/>
      <c r="N61" s="17" t="s">
        <v>21</v>
      </c>
      <c r="O61" s="18" t="s">
        <v>22</v>
      </c>
    </row>
    <row r="62" s="1" customFormat="1" ht="24.95" customHeight="1" spans="1:15">
      <c r="A62" s="10">
        <v>58</v>
      </c>
      <c r="B62" s="10" t="s">
        <v>19</v>
      </c>
      <c r="C62" s="10">
        <v>1301</v>
      </c>
      <c r="D62" s="11">
        <v>13</v>
      </c>
      <c r="E62" s="11" t="s">
        <v>24</v>
      </c>
      <c r="F62" s="10">
        <v>2.9</v>
      </c>
      <c r="G62" s="12">
        <v>80.73</v>
      </c>
      <c r="H62" s="13">
        <v>20.35</v>
      </c>
      <c r="I62" s="16">
        <v>60.38</v>
      </c>
      <c r="J62" s="12">
        <f>L62/G62</f>
        <v>7935.64969651926</v>
      </c>
      <c r="K62" s="12">
        <f>ROUND(L62/I62,2)</f>
        <v>10610.22</v>
      </c>
      <c r="L62" s="12">
        <f>VLOOKUP(C62,'[1]2#一房一价表'!$B:$E,4,0)</f>
        <v>640645</v>
      </c>
      <c r="M62" s="12"/>
      <c r="N62" s="17" t="s">
        <v>21</v>
      </c>
      <c r="O62" s="18" t="s">
        <v>22</v>
      </c>
    </row>
    <row r="63" s="1" customFormat="1" ht="24.95" customHeight="1" spans="1:15">
      <c r="A63" s="10">
        <v>59</v>
      </c>
      <c r="B63" s="10" t="s">
        <v>19</v>
      </c>
      <c r="C63" s="10">
        <v>1302</v>
      </c>
      <c r="D63" s="11">
        <v>13</v>
      </c>
      <c r="E63" s="11" t="s">
        <v>24</v>
      </c>
      <c r="F63" s="10">
        <v>2.9</v>
      </c>
      <c r="G63" s="12">
        <v>80.73</v>
      </c>
      <c r="H63" s="13">
        <v>20.35</v>
      </c>
      <c r="I63" s="16">
        <v>60.38</v>
      </c>
      <c r="J63" s="12">
        <f>L63/G63</f>
        <v>7888.10850984764</v>
      </c>
      <c r="K63" s="12">
        <f>ROUND(L63/I63,2)</f>
        <v>10546.65</v>
      </c>
      <c r="L63" s="12">
        <f>VLOOKUP(C63,'[1]2#一房一价表'!$B:$E,4,0)</f>
        <v>636807</v>
      </c>
      <c r="M63" s="12"/>
      <c r="N63" s="17" t="s">
        <v>21</v>
      </c>
      <c r="O63" s="18" t="s">
        <v>22</v>
      </c>
    </row>
    <row r="64" s="1" customFormat="1" ht="24.95" customHeight="1" spans="1:15">
      <c r="A64" s="10">
        <v>60</v>
      </c>
      <c r="B64" s="10" t="s">
        <v>19</v>
      </c>
      <c r="C64" s="10">
        <v>1303</v>
      </c>
      <c r="D64" s="11">
        <v>13</v>
      </c>
      <c r="E64" s="11" t="s">
        <v>20</v>
      </c>
      <c r="F64" s="10">
        <v>2.9</v>
      </c>
      <c r="G64" s="12">
        <v>113.19</v>
      </c>
      <c r="H64" s="13">
        <v>28.53</v>
      </c>
      <c r="I64" s="16">
        <v>84.66</v>
      </c>
      <c r="J64" s="12">
        <f>L64/G64</f>
        <v>8626.7514798127</v>
      </c>
      <c r="K64" s="12">
        <f>ROUND(L64/I64,2)</f>
        <v>11533.92</v>
      </c>
      <c r="L64" s="12">
        <f>VLOOKUP(C64,'[1]2#一房一价表'!$B:$E,4,0)</f>
        <v>976462</v>
      </c>
      <c r="M64" s="12"/>
      <c r="N64" s="17" t="s">
        <v>21</v>
      </c>
      <c r="O64" s="18" t="s">
        <v>22</v>
      </c>
    </row>
    <row r="65" s="1" customFormat="1" ht="24.95" customHeight="1" spans="1:15">
      <c r="A65" s="10">
        <v>61</v>
      </c>
      <c r="B65" s="10" t="s">
        <v>19</v>
      </c>
      <c r="C65" s="10">
        <v>1304</v>
      </c>
      <c r="D65" s="11">
        <v>13</v>
      </c>
      <c r="E65" s="11" t="s">
        <v>23</v>
      </c>
      <c r="F65" s="10">
        <v>2.9</v>
      </c>
      <c r="G65" s="12">
        <v>95</v>
      </c>
      <c r="H65" s="13">
        <v>23.94</v>
      </c>
      <c r="I65" s="16">
        <v>71.06</v>
      </c>
      <c r="J65" s="12">
        <f>L65/G65</f>
        <v>8625.36842105263</v>
      </c>
      <c r="K65" s="12">
        <f>ROUND(L65/I65,2)</f>
        <v>11531.24</v>
      </c>
      <c r="L65" s="12">
        <f>VLOOKUP(C65,'[1]2#一房一价表'!$B:$E,4,0)</f>
        <v>819410</v>
      </c>
      <c r="M65" s="12"/>
      <c r="N65" s="17" t="s">
        <v>21</v>
      </c>
      <c r="O65" s="18" t="s">
        <v>22</v>
      </c>
    </row>
    <row r="66" s="1" customFormat="1" ht="24.95" customHeight="1" spans="1:15">
      <c r="A66" s="10">
        <v>62</v>
      </c>
      <c r="B66" s="10" t="s">
        <v>19</v>
      </c>
      <c r="C66" s="10">
        <v>1305</v>
      </c>
      <c r="D66" s="11">
        <v>13</v>
      </c>
      <c r="E66" s="11" t="s">
        <v>23</v>
      </c>
      <c r="F66" s="10">
        <v>2.9</v>
      </c>
      <c r="G66" s="12">
        <v>95</v>
      </c>
      <c r="H66" s="13">
        <v>23.94</v>
      </c>
      <c r="I66" s="16">
        <v>71.06</v>
      </c>
      <c r="J66" s="12">
        <f>L66/G66</f>
        <v>8609.2</v>
      </c>
      <c r="K66" s="12">
        <f>ROUND(L66/I66,2)</f>
        <v>11509.63</v>
      </c>
      <c r="L66" s="12">
        <f>VLOOKUP(C66,'[1]2#一房一价表'!$B:$E,4,0)</f>
        <v>817874</v>
      </c>
      <c r="M66" s="12"/>
      <c r="N66" s="17" t="s">
        <v>21</v>
      </c>
      <c r="O66" s="18" t="s">
        <v>22</v>
      </c>
    </row>
    <row r="67" s="1" customFormat="1" ht="24.95" customHeight="1" spans="1:15">
      <c r="A67" s="10">
        <v>63</v>
      </c>
      <c r="B67" s="10" t="s">
        <v>19</v>
      </c>
      <c r="C67" s="10">
        <v>1306</v>
      </c>
      <c r="D67" s="11">
        <v>13</v>
      </c>
      <c r="E67" s="11" t="s">
        <v>20</v>
      </c>
      <c r="F67" s="10">
        <v>2.9</v>
      </c>
      <c r="G67" s="12">
        <v>96.17</v>
      </c>
      <c r="H67" s="13">
        <v>24.24</v>
      </c>
      <c r="I67" s="16">
        <v>71.93</v>
      </c>
      <c r="J67" s="12">
        <f t="shared" ref="J67:J92" si="4">L67/G67</f>
        <v>8543.50629094312</v>
      </c>
      <c r="K67" s="12">
        <f t="shared" ref="K67:K92" si="5">ROUND(L67/I67,2)</f>
        <v>11422.62</v>
      </c>
      <c r="L67" s="12">
        <f>VLOOKUP(C67,'[1]2#一房一价表'!$B:$E,4,0)</f>
        <v>821629</v>
      </c>
      <c r="M67" s="12"/>
      <c r="N67" s="17" t="s">
        <v>21</v>
      </c>
      <c r="O67" s="18" t="s">
        <v>22</v>
      </c>
    </row>
    <row r="68" s="1" customFormat="1" ht="24.95" customHeight="1" spans="1:15">
      <c r="A68" s="10">
        <v>64</v>
      </c>
      <c r="B68" s="10" t="s">
        <v>19</v>
      </c>
      <c r="C68" s="10">
        <v>1401</v>
      </c>
      <c r="D68" s="11">
        <v>14</v>
      </c>
      <c r="E68" s="11" t="s">
        <v>24</v>
      </c>
      <c r="F68" s="10">
        <v>2.9</v>
      </c>
      <c r="G68" s="12">
        <v>80.73</v>
      </c>
      <c r="H68" s="13">
        <v>20.35</v>
      </c>
      <c r="I68" s="16">
        <v>60.38</v>
      </c>
      <c r="J68" s="12">
        <f t="shared" si="4"/>
        <v>7678.88021801065</v>
      </c>
      <c r="K68" s="12">
        <f t="shared" si="5"/>
        <v>10266.91</v>
      </c>
      <c r="L68" s="12">
        <f>VLOOKUP(C68,'[1]2#一房一价表'!$B:$E,4,0)</f>
        <v>619916</v>
      </c>
      <c r="M68" s="12"/>
      <c r="N68" s="17" t="s">
        <v>21</v>
      </c>
      <c r="O68" s="18" t="s">
        <v>22</v>
      </c>
    </row>
    <row r="69" s="1" customFormat="1" ht="24.95" customHeight="1" spans="1:15">
      <c r="A69" s="10">
        <v>65</v>
      </c>
      <c r="B69" s="10" t="s">
        <v>19</v>
      </c>
      <c r="C69" s="10">
        <v>1403</v>
      </c>
      <c r="D69" s="11">
        <v>14</v>
      </c>
      <c r="E69" s="11" t="s">
        <v>20</v>
      </c>
      <c r="F69" s="10">
        <v>2.9</v>
      </c>
      <c r="G69" s="12">
        <v>113.19</v>
      </c>
      <c r="H69" s="13">
        <v>28.53</v>
      </c>
      <c r="I69" s="16">
        <v>84.66</v>
      </c>
      <c r="J69" s="12">
        <f t="shared" si="4"/>
        <v>8390.14047177313</v>
      </c>
      <c r="K69" s="12">
        <f t="shared" si="5"/>
        <v>11217.58</v>
      </c>
      <c r="L69" s="12">
        <f>VLOOKUP(C69,'[1]2#一房一价表'!$B:$E,4,0)</f>
        <v>949680</v>
      </c>
      <c r="M69" s="12"/>
      <c r="N69" s="17" t="s">
        <v>21</v>
      </c>
      <c r="O69" s="18" t="s">
        <v>22</v>
      </c>
    </row>
    <row r="70" s="1" customFormat="1" ht="24.95" customHeight="1" spans="1:15">
      <c r="A70" s="10">
        <v>66</v>
      </c>
      <c r="B70" s="10" t="s">
        <v>19</v>
      </c>
      <c r="C70" s="10">
        <v>1404</v>
      </c>
      <c r="D70" s="11">
        <v>14</v>
      </c>
      <c r="E70" s="11" t="s">
        <v>23</v>
      </c>
      <c r="F70" s="10">
        <v>2.9</v>
      </c>
      <c r="G70" s="12">
        <v>95</v>
      </c>
      <c r="H70" s="13">
        <v>23.94</v>
      </c>
      <c r="I70" s="16">
        <v>71.06</v>
      </c>
      <c r="J70" s="12">
        <f t="shared" si="4"/>
        <v>8368.58947368421</v>
      </c>
      <c r="K70" s="12">
        <f t="shared" si="5"/>
        <v>11187.95</v>
      </c>
      <c r="L70" s="12">
        <f>VLOOKUP(C70,'[1]2#一房一价表'!$B:$E,4,0)</f>
        <v>795016</v>
      </c>
      <c r="M70" s="12"/>
      <c r="N70" s="17" t="s">
        <v>21</v>
      </c>
      <c r="O70" s="18" t="s">
        <v>22</v>
      </c>
    </row>
    <row r="71" s="1" customFormat="1" ht="24.95" customHeight="1" spans="1:15">
      <c r="A71" s="10">
        <v>67</v>
      </c>
      <c r="B71" s="10" t="s">
        <v>19</v>
      </c>
      <c r="C71" s="10">
        <v>1405</v>
      </c>
      <c r="D71" s="11">
        <v>14</v>
      </c>
      <c r="E71" s="11" t="s">
        <v>23</v>
      </c>
      <c r="F71" s="10">
        <v>2.9</v>
      </c>
      <c r="G71" s="12">
        <v>95</v>
      </c>
      <c r="H71" s="13">
        <v>23.94</v>
      </c>
      <c r="I71" s="16">
        <v>71.06</v>
      </c>
      <c r="J71" s="12">
        <f t="shared" si="4"/>
        <v>8352.43157894737</v>
      </c>
      <c r="K71" s="12">
        <f t="shared" si="5"/>
        <v>11166.35</v>
      </c>
      <c r="L71" s="12">
        <f>VLOOKUP(C71,'[1]2#一房一价表'!$B:$E,4,0)</f>
        <v>793481</v>
      </c>
      <c r="M71" s="12"/>
      <c r="N71" s="17" t="s">
        <v>21</v>
      </c>
      <c r="O71" s="18" t="s">
        <v>22</v>
      </c>
    </row>
    <row r="72" s="1" customFormat="1" ht="24.95" customHeight="1" spans="1:15">
      <c r="A72" s="10">
        <v>68</v>
      </c>
      <c r="B72" s="10" t="s">
        <v>19</v>
      </c>
      <c r="C72" s="10">
        <v>1406</v>
      </c>
      <c r="D72" s="11">
        <v>14</v>
      </c>
      <c r="E72" s="11" t="s">
        <v>20</v>
      </c>
      <c r="F72" s="10">
        <v>2.9</v>
      </c>
      <c r="G72" s="12">
        <v>96.17</v>
      </c>
      <c r="H72" s="13">
        <v>24.24</v>
      </c>
      <c r="I72" s="16">
        <v>71.93</v>
      </c>
      <c r="J72" s="12">
        <f t="shared" si="4"/>
        <v>8306.88364354788</v>
      </c>
      <c r="K72" s="12">
        <f t="shared" si="5"/>
        <v>11106.26</v>
      </c>
      <c r="L72" s="12">
        <f>VLOOKUP(C72,'[1]2#一房一价表'!$B:$E,4,0)</f>
        <v>798873</v>
      </c>
      <c r="M72" s="12"/>
      <c r="N72" s="17" t="s">
        <v>21</v>
      </c>
      <c r="O72" s="18" t="s">
        <v>22</v>
      </c>
    </row>
    <row r="73" s="1" customFormat="1" ht="24.95" customHeight="1" spans="1:15">
      <c r="A73" s="10">
        <v>69</v>
      </c>
      <c r="B73" s="10" t="s">
        <v>19</v>
      </c>
      <c r="C73" s="10">
        <v>1501</v>
      </c>
      <c r="D73" s="11">
        <v>15</v>
      </c>
      <c r="E73" s="11" t="s">
        <v>24</v>
      </c>
      <c r="F73" s="10">
        <v>2.9</v>
      </c>
      <c r="G73" s="12">
        <v>80.73</v>
      </c>
      <c r="H73" s="13">
        <v>20.35</v>
      </c>
      <c r="I73" s="16">
        <v>60.38</v>
      </c>
      <c r="J73" s="12">
        <f t="shared" si="4"/>
        <v>7992.71646228168</v>
      </c>
      <c r="K73" s="12">
        <f t="shared" si="5"/>
        <v>10686.52</v>
      </c>
      <c r="L73" s="12">
        <f>VLOOKUP(C73,'[1]2#一房一价表'!$B:$E,4,0)</f>
        <v>645252</v>
      </c>
      <c r="M73" s="12"/>
      <c r="N73" s="17" t="s">
        <v>21</v>
      </c>
      <c r="O73" s="18" t="s">
        <v>22</v>
      </c>
    </row>
    <row r="74" s="1" customFormat="1" ht="24.95" customHeight="1" spans="1:15">
      <c r="A74" s="10">
        <v>70</v>
      </c>
      <c r="B74" s="10" t="s">
        <v>19</v>
      </c>
      <c r="C74" s="10">
        <v>1502</v>
      </c>
      <c r="D74" s="11">
        <v>15</v>
      </c>
      <c r="E74" s="11" t="s">
        <v>24</v>
      </c>
      <c r="F74" s="10">
        <v>2.9</v>
      </c>
      <c r="G74" s="12">
        <v>80.73</v>
      </c>
      <c r="H74" s="13">
        <v>20.35</v>
      </c>
      <c r="I74" s="16">
        <v>60.38</v>
      </c>
      <c r="J74" s="12">
        <f t="shared" si="4"/>
        <v>7945.16288864115</v>
      </c>
      <c r="K74" s="12">
        <f t="shared" si="5"/>
        <v>10622.94</v>
      </c>
      <c r="L74" s="12">
        <f>VLOOKUP(C74,'[1]2#一房一价表'!$B:$E,4,0)</f>
        <v>641413</v>
      </c>
      <c r="M74" s="12"/>
      <c r="N74" s="17" t="s">
        <v>21</v>
      </c>
      <c r="O74" s="18" t="s">
        <v>22</v>
      </c>
    </row>
    <row r="75" s="1" customFormat="1" ht="24.95" customHeight="1" spans="1:15">
      <c r="A75" s="10">
        <v>71</v>
      </c>
      <c r="B75" s="10" t="s">
        <v>19</v>
      </c>
      <c r="C75" s="10">
        <v>1503</v>
      </c>
      <c r="D75" s="11">
        <v>15</v>
      </c>
      <c r="E75" s="11" t="s">
        <v>20</v>
      </c>
      <c r="F75" s="10">
        <v>2.9</v>
      </c>
      <c r="G75" s="12">
        <v>113.19</v>
      </c>
      <c r="H75" s="13">
        <v>28.53</v>
      </c>
      <c r="I75" s="16">
        <v>84.66</v>
      </c>
      <c r="J75" s="12">
        <f t="shared" si="4"/>
        <v>8679.33563035604</v>
      </c>
      <c r="K75" s="12">
        <f t="shared" si="5"/>
        <v>11604.23</v>
      </c>
      <c r="L75" s="12">
        <f>VLOOKUP(C75,'[1]2#一房一价表'!$B:$E,4,0)</f>
        <v>982414</v>
      </c>
      <c r="M75" s="12"/>
      <c r="N75" s="17" t="s">
        <v>21</v>
      </c>
      <c r="O75" s="18" t="s">
        <v>22</v>
      </c>
    </row>
    <row r="76" s="1" customFormat="1" ht="24.95" customHeight="1" spans="1:15">
      <c r="A76" s="10">
        <v>72</v>
      </c>
      <c r="B76" s="10" t="s">
        <v>19</v>
      </c>
      <c r="C76" s="10">
        <v>1504</v>
      </c>
      <c r="D76" s="11">
        <v>15</v>
      </c>
      <c r="E76" s="11" t="s">
        <v>23</v>
      </c>
      <c r="F76" s="10">
        <v>2.9</v>
      </c>
      <c r="G76" s="12">
        <v>95</v>
      </c>
      <c r="H76" s="13">
        <v>23.94</v>
      </c>
      <c r="I76" s="16">
        <v>71.06</v>
      </c>
      <c r="J76" s="12">
        <f t="shared" si="4"/>
        <v>8682.42105263158</v>
      </c>
      <c r="K76" s="12">
        <f t="shared" si="5"/>
        <v>11607.51</v>
      </c>
      <c r="L76" s="12">
        <f>VLOOKUP(C76,'[1]2#一房一价表'!$B:$E,4,0)</f>
        <v>824830</v>
      </c>
      <c r="M76" s="12"/>
      <c r="N76" s="17" t="s">
        <v>21</v>
      </c>
      <c r="O76" s="18" t="s">
        <v>22</v>
      </c>
    </row>
    <row r="77" s="1" customFormat="1" ht="24.95" customHeight="1" spans="1:15">
      <c r="A77" s="10">
        <v>73</v>
      </c>
      <c r="B77" s="10" t="s">
        <v>19</v>
      </c>
      <c r="C77" s="10">
        <v>1505</v>
      </c>
      <c r="D77" s="11">
        <v>15</v>
      </c>
      <c r="E77" s="11" t="s">
        <v>23</v>
      </c>
      <c r="F77" s="10">
        <v>2.9</v>
      </c>
      <c r="G77" s="12">
        <v>95</v>
      </c>
      <c r="H77" s="13">
        <v>23.94</v>
      </c>
      <c r="I77" s="16">
        <v>71.06</v>
      </c>
      <c r="J77" s="12">
        <f t="shared" si="4"/>
        <v>8666.25263157895</v>
      </c>
      <c r="K77" s="12">
        <f t="shared" si="5"/>
        <v>11585.9</v>
      </c>
      <c r="L77" s="12">
        <f>VLOOKUP(C77,'[1]2#一房一价表'!$B:$E,4,0)</f>
        <v>823294</v>
      </c>
      <c r="M77" s="12"/>
      <c r="N77" s="17" t="s">
        <v>21</v>
      </c>
      <c r="O77" s="18" t="s">
        <v>22</v>
      </c>
    </row>
    <row r="78" s="1" customFormat="1" ht="24.95" customHeight="1" spans="1:15">
      <c r="A78" s="10">
        <v>74</v>
      </c>
      <c r="B78" s="10" t="s">
        <v>19</v>
      </c>
      <c r="C78" s="10">
        <v>1506</v>
      </c>
      <c r="D78" s="11">
        <v>15</v>
      </c>
      <c r="E78" s="11" t="s">
        <v>20</v>
      </c>
      <c r="F78" s="10">
        <v>2.9</v>
      </c>
      <c r="G78" s="12">
        <v>96.17</v>
      </c>
      <c r="H78" s="13">
        <v>24.24</v>
      </c>
      <c r="I78" s="16">
        <v>71.93</v>
      </c>
      <c r="J78" s="12">
        <f t="shared" si="4"/>
        <v>8596.07985858376</v>
      </c>
      <c r="K78" s="12">
        <f t="shared" si="5"/>
        <v>11492.91</v>
      </c>
      <c r="L78" s="12">
        <f>VLOOKUP(C78,'[1]2#一房一价表'!$B:$E,4,0)</f>
        <v>826685</v>
      </c>
      <c r="M78" s="12"/>
      <c r="N78" s="17" t="s">
        <v>21</v>
      </c>
      <c r="O78" s="18" t="s">
        <v>22</v>
      </c>
    </row>
    <row r="79" s="1" customFormat="1" ht="24.95" customHeight="1" spans="1:15">
      <c r="A79" s="10">
        <v>75</v>
      </c>
      <c r="B79" s="10" t="s">
        <v>19</v>
      </c>
      <c r="C79" s="10">
        <v>1601</v>
      </c>
      <c r="D79" s="11">
        <v>16</v>
      </c>
      <c r="E79" s="11" t="s">
        <v>24</v>
      </c>
      <c r="F79" s="10">
        <v>2.9</v>
      </c>
      <c r="G79" s="12">
        <v>80.73</v>
      </c>
      <c r="H79" s="13">
        <v>20.35</v>
      </c>
      <c r="I79" s="16">
        <v>60.38</v>
      </c>
      <c r="J79" s="12">
        <f t="shared" si="4"/>
        <v>8021.24365167843</v>
      </c>
      <c r="K79" s="12">
        <f t="shared" si="5"/>
        <v>10724.66</v>
      </c>
      <c r="L79" s="12">
        <f>VLOOKUP(C79,'[1]2#一房一价表'!$B:$E,4,0)</f>
        <v>647555</v>
      </c>
      <c r="M79" s="12"/>
      <c r="N79" s="17" t="s">
        <v>21</v>
      </c>
      <c r="O79" s="18" t="s">
        <v>22</v>
      </c>
    </row>
    <row r="80" s="1" customFormat="1" ht="24.95" customHeight="1" spans="1:15">
      <c r="A80" s="10">
        <v>76</v>
      </c>
      <c r="B80" s="10" t="s">
        <v>19</v>
      </c>
      <c r="C80" s="10">
        <v>1602</v>
      </c>
      <c r="D80" s="11">
        <v>16</v>
      </c>
      <c r="E80" s="11" t="s">
        <v>24</v>
      </c>
      <c r="F80" s="10">
        <v>2.9</v>
      </c>
      <c r="G80" s="12">
        <v>80.73</v>
      </c>
      <c r="H80" s="13">
        <v>20.35</v>
      </c>
      <c r="I80" s="16">
        <v>60.38</v>
      </c>
      <c r="J80" s="12">
        <f t="shared" si="4"/>
        <v>7973.6900780379</v>
      </c>
      <c r="K80" s="12">
        <f t="shared" si="5"/>
        <v>10661.08</v>
      </c>
      <c r="L80" s="12">
        <f>VLOOKUP(C80,'[1]2#一房一价表'!$B:$E,4,0)</f>
        <v>643716</v>
      </c>
      <c r="M80" s="12"/>
      <c r="N80" s="17" t="s">
        <v>21</v>
      </c>
      <c r="O80" s="18" t="s">
        <v>22</v>
      </c>
    </row>
    <row r="81" s="1" customFormat="1" ht="24.95" customHeight="1" spans="1:15">
      <c r="A81" s="10">
        <v>77</v>
      </c>
      <c r="B81" s="10" t="s">
        <v>19</v>
      </c>
      <c r="C81" s="10">
        <v>1603</v>
      </c>
      <c r="D81" s="11">
        <v>16</v>
      </c>
      <c r="E81" s="11" t="s">
        <v>20</v>
      </c>
      <c r="F81" s="10">
        <v>2.9</v>
      </c>
      <c r="G81" s="12">
        <v>113.19</v>
      </c>
      <c r="H81" s="13">
        <v>28.53</v>
      </c>
      <c r="I81" s="16">
        <v>84.66</v>
      </c>
      <c r="J81" s="12">
        <f t="shared" si="4"/>
        <v>8705.6277056277</v>
      </c>
      <c r="K81" s="12">
        <f t="shared" si="5"/>
        <v>11639.38</v>
      </c>
      <c r="L81" s="12">
        <f>VLOOKUP(C81,'[1]2#一房一价表'!$B:$E,4,0)</f>
        <v>985390</v>
      </c>
      <c r="M81" s="12"/>
      <c r="N81" s="17" t="s">
        <v>21</v>
      </c>
      <c r="O81" s="18" t="s">
        <v>22</v>
      </c>
    </row>
    <row r="82" s="1" customFormat="1" ht="24.95" customHeight="1" spans="1:15">
      <c r="A82" s="10">
        <v>78</v>
      </c>
      <c r="B82" s="10" t="s">
        <v>19</v>
      </c>
      <c r="C82" s="10">
        <v>1604</v>
      </c>
      <c r="D82" s="11">
        <v>16</v>
      </c>
      <c r="E82" s="11" t="s">
        <v>23</v>
      </c>
      <c r="F82" s="10">
        <v>2.9</v>
      </c>
      <c r="G82" s="12">
        <v>95</v>
      </c>
      <c r="H82" s="13">
        <v>23.94</v>
      </c>
      <c r="I82" s="16">
        <v>71.06</v>
      </c>
      <c r="J82" s="12">
        <f t="shared" si="4"/>
        <v>8710.95789473684</v>
      </c>
      <c r="K82" s="12">
        <f t="shared" si="5"/>
        <v>11645.67</v>
      </c>
      <c r="L82" s="12">
        <f>VLOOKUP(C82,'[1]2#一房一价表'!$B:$E,4,0)</f>
        <v>827541</v>
      </c>
      <c r="M82" s="12"/>
      <c r="N82" s="17" t="s">
        <v>21</v>
      </c>
      <c r="O82" s="18" t="s">
        <v>22</v>
      </c>
    </row>
    <row r="83" s="1" customFormat="1" ht="24.95" customHeight="1" spans="1:15">
      <c r="A83" s="10">
        <v>79</v>
      </c>
      <c r="B83" s="10" t="s">
        <v>19</v>
      </c>
      <c r="C83" s="10">
        <v>1605</v>
      </c>
      <c r="D83" s="11">
        <v>16</v>
      </c>
      <c r="E83" s="11" t="s">
        <v>23</v>
      </c>
      <c r="F83" s="10">
        <v>2.9</v>
      </c>
      <c r="G83" s="12">
        <v>95</v>
      </c>
      <c r="H83" s="13">
        <v>23.94</v>
      </c>
      <c r="I83" s="16">
        <v>71.06</v>
      </c>
      <c r="J83" s="12">
        <f t="shared" si="4"/>
        <v>8694.78947368421</v>
      </c>
      <c r="K83" s="12">
        <f t="shared" si="5"/>
        <v>11624.05</v>
      </c>
      <c r="L83" s="12">
        <f>VLOOKUP(C83,'[1]2#一房一价表'!$B:$E,4,0)</f>
        <v>826005</v>
      </c>
      <c r="M83" s="12"/>
      <c r="N83" s="17" t="s">
        <v>21</v>
      </c>
      <c r="O83" s="18" t="s">
        <v>22</v>
      </c>
    </row>
    <row r="84" s="1" customFormat="1" ht="24.95" customHeight="1" spans="1:15">
      <c r="A84" s="10">
        <v>80</v>
      </c>
      <c r="B84" s="10" t="s">
        <v>19</v>
      </c>
      <c r="C84" s="10">
        <v>1606</v>
      </c>
      <c r="D84" s="11">
        <v>16</v>
      </c>
      <c r="E84" s="11" t="s">
        <v>20</v>
      </c>
      <c r="F84" s="10">
        <v>2.9</v>
      </c>
      <c r="G84" s="12">
        <v>96.17</v>
      </c>
      <c r="H84" s="13">
        <v>24.24</v>
      </c>
      <c r="I84" s="16">
        <v>71.93</v>
      </c>
      <c r="J84" s="12">
        <f t="shared" si="4"/>
        <v>8622.37704065717</v>
      </c>
      <c r="K84" s="12">
        <f t="shared" si="5"/>
        <v>11528.07</v>
      </c>
      <c r="L84" s="12">
        <f>VLOOKUP(C84,'[1]2#一房一价表'!$B:$E,4,0)</f>
        <v>829214</v>
      </c>
      <c r="M84" s="12"/>
      <c r="N84" s="17" t="s">
        <v>21</v>
      </c>
      <c r="O84" s="18" t="s">
        <v>22</v>
      </c>
    </row>
    <row r="85" s="1" customFormat="1" ht="24.95" customHeight="1" spans="1:15">
      <c r="A85" s="10">
        <v>81</v>
      </c>
      <c r="B85" s="10" t="s">
        <v>19</v>
      </c>
      <c r="C85" s="10">
        <v>1701</v>
      </c>
      <c r="D85" s="11">
        <v>17</v>
      </c>
      <c r="E85" s="11" t="s">
        <v>24</v>
      </c>
      <c r="F85" s="10">
        <v>2.9</v>
      </c>
      <c r="G85" s="12">
        <v>80.73</v>
      </c>
      <c r="H85" s="13">
        <v>20.35</v>
      </c>
      <c r="I85" s="16">
        <v>60.38</v>
      </c>
      <c r="J85" s="12">
        <f t="shared" si="4"/>
        <v>8049.77084107519</v>
      </c>
      <c r="K85" s="12">
        <f t="shared" si="5"/>
        <v>10762.8</v>
      </c>
      <c r="L85" s="12">
        <f>VLOOKUP(C85,'[1]2#一房一价表'!$B:$E,4,0)</f>
        <v>649858</v>
      </c>
      <c r="M85" s="12"/>
      <c r="N85" s="17" t="s">
        <v>21</v>
      </c>
      <c r="O85" s="18" t="s">
        <v>22</v>
      </c>
    </row>
    <row r="86" s="1" customFormat="1" ht="24.95" customHeight="1" spans="1:15">
      <c r="A86" s="10">
        <v>82</v>
      </c>
      <c r="B86" s="10" t="s">
        <v>19</v>
      </c>
      <c r="C86" s="10">
        <v>1702</v>
      </c>
      <c r="D86" s="11">
        <v>17</v>
      </c>
      <c r="E86" s="11" t="s">
        <v>24</v>
      </c>
      <c r="F86" s="10">
        <v>2.9</v>
      </c>
      <c r="G86" s="12">
        <v>80.73</v>
      </c>
      <c r="H86" s="13">
        <v>20.35</v>
      </c>
      <c r="I86" s="16">
        <v>60.38</v>
      </c>
      <c r="J86" s="12">
        <f t="shared" si="4"/>
        <v>8002.22965440357</v>
      </c>
      <c r="K86" s="12">
        <f t="shared" si="5"/>
        <v>10699.24</v>
      </c>
      <c r="L86" s="12">
        <f>VLOOKUP(C86,'[1]2#一房一价表'!$B:$E,4,0)</f>
        <v>646020</v>
      </c>
      <c r="M86" s="12"/>
      <c r="N86" s="17" t="s">
        <v>21</v>
      </c>
      <c r="O86" s="18" t="s">
        <v>22</v>
      </c>
    </row>
    <row r="87" s="1" customFormat="1" ht="24.95" customHeight="1" spans="1:15">
      <c r="A87" s="10">
        <v>83</v>
      </c>
      <c r="B87" s="10" t="s">
        <v>19</v>
      </c>
      <c r="C87" s="10">
        <v>1703</v>
      </c>
      <c r="D87" s="11">
        <v>17</v>
      </c>
      <c r="E87" s="11" t="s">
        <v>20</v>
      </c>
      <c r="F87" s="10">
        <v>2.9</v>
      </c>
      <c r="G87" s="12">
        <v>113.19</v>
      </c>
      <c r="H87" s="13">
        <v>28.53</v>
      </c>
      <c r="I87" s="16">
        <v>84.66</v>
      </c>
      <c r="J87" s="12">
        <f t="shared" si="4"/>
        <v>8731.91978089937</v>
      </c>
      <c r="K87" s="12">
        <f t="shared" si="5"/>
        <v>11674.53</v>
      </c>
      <c r="L87" s="12">
        <f>VLOOKUP(C87,'[1]2#一房一价表'!$B:$E,4,0)</f>
        <v>988366</v>
      </c>
      <c r="M87" s="12"/>
      <c r="N87" s="17" t="s">
        <v>21</v>
      </c>
      <c r="O87" s="18" t="s">
        <v>22</v>
      </c>
    </row>
    <row r="88" s="1" customFormat="1" ht="24.95" customHeight="1" spans="1:15">
      <c r="A88" s="10">
        <v>84</v>
      </c>
      <c r="B88" s="10" t="s">
        <v>19</v>
      </c>
      <c r="C88" s="10">
        <v>1704</v>
      </c>
      <c r="D88" s="11">
        <v>17</v>
      </c>
      <c r="E88" s="11" t="s">
        <v>23</v>
      </c>
      <c r="F88" s="10">
        <v>2.9</v>
      </c>
      <c r="G88" s="12">
        <v>95</v>
      </c>
      <c r="H88" s="13">
        <v>23.94</v>
      </c>
      <c r="I88" s="16">
        <v>71.06</v>
      </c>
      <c r="J88" s="12">
        <f t="shared" si="4"/>
        <v>8739.48421052632</v>
      </c>
      <c r="K88" s="12">
        <f t="shared" si="5"/>
        <v>11683.8</v>
      </c>
      <c r="L88" s="12">
        <f>VLOOKUP(C88,'[1]2#一房一价表'!$B:$E,4,0)</f>
        <v>830251</v>
      </c>
      <c r="M88" s="12"/>
      <c r="N88" s="17" t="s">
        <v>21</v>
      </c>
      <c r="O88" s="18" t="s">
        <v>22</v>
      </c>
    </row>
    <row r="89" s="1" customFormat="1" ht="24.95" customHeight="1" spans="1:15">
      <c r="A89" s="10">
        <v>85</v>
      </c>
      <c r="B89" s="10" t="s">
        <v>19</v>
      </c>
      <c r="C89" s="10">
        <v>1705</v>
      </c>
      <c r="D89" s="11">
        <v>17</v>
      </c>
      <c r="E89" s="11" t="s">
        <v>23</v>
      </c>
      <c r="F89" s="10">
        <v>2.9</v>
      </c>
      <c r="G89" s="12">
        <v>95</v>
      </c>
      <c r="H89" s="13">
        <v>23.94</v>
      </c>
      <c r="I89" s="16">
        <v>71.06</v>
      </c>
      <c r="J89" s="12">
        <f t="shared" si="4"/>
        <v>8723.31578947369</v>
      </c>
      <c r="K89" s="12">
        <f t="shared" si="5"/>
        <v>11662.19</v>
      </c>
      <c r="L89" s="12">
        <f>VLOOKUP(C89,'[1]2#一房一价表'!$B:$E,4,0)</f>
        <v>828715</v>
      </c>
      <c r="M89" s="12"/>
      <c r="N89" s="17" t="s">
        <v>21</v>
      </c>
      <c r="O89" s="18" t="s">
        <v>22</v>
      </c>
    </row>
    <row r="90" s="1" customFormat="1" ht="24.95" customHeight="1" spans="1:15">
      <c r="A90" s="10">
        <v>86</v>
      </c>
      <c r="B90" s="10" t="s">
        <v>19</v>
      </c>
      <c r="C90" s="10">
        <v>1706</v>
      </c>
      <c r="D90" s="11">
        <v>17</v>
      </c>
      <c r="E90" s="11" t="s">
        <v>20</v>
      </c>
      <c r="F90" s="10">
        <v>2.9</v>
      </c>
      <c r="G90" s="12">
        <v>96.17</v>
      </c>
      <c r="H90" s="13">
        <v>24.24</v>
      </c>
      <c r="I90" s="16">
        <v>71.93</v>
      </c>
      <c r="J90" s="12">
        <f t="shared" si="4"/>
        <v>8648.66382447749</v>
      </c>
      <c r="K90" s="12">
        <f t="shared" si="5"/>
        <v>11563.21</v>
      </c>
      <c r="L90" s="12">
        <f>VLOOKUP(C90,'[1]2#一房一价表'!$B:$E,4,0)</f>
        <v>831742</v>
      </c>
      <c r="M90" s="12"/>
      <c r="N90" s="17" t="s">
        <v>21</v>
      </c>
      <c r="O90" s="18" t="s">
        <v>22</v>
      </c>
    </row>
    <row r="91" s="1" customFormat="1" ht="24.95" customHeight="1" spans="1:15">
      <c r="A91" s="10">
        <v>87</v>
      </c>
      <c r="B91" s="10" t="s">
        <v>19</v>
      </c>
      <c r="C91" s="10">
        <v>1801</v>
      </c>
      <c r="D91" s="11">
        <v>18</v>
      </c>
      <c r="E91" s="11" t="s">
        <v>24</v>
      </c>
      <c r="F91" s="10">
        <v>2.9</v>
      </c>
      <c r="G91" s="12">
        <v>80.73</v>
      </c>
      <c r="H91" s="13">
        <v>20.35</v>
      </c>
      <c r="I91" s="16">
        <v>60.38</v>
      </c>
      <c r="J91" s="12">
        <f t="shared" si="4"/>
        <v>7735.94698377307</v>
      </c>
      <c r="K91" s="12">
        <f t="shared" si="5"/>
        <v>10343.21</v>
      </c>
      <c r="L91" s="12">
        <f>VLOOKUP(C91,'[1]2#一房一价表'!$B:$E,4,0)</f>
        <v>624523</v>
      </c>
      <c r="M91" s="12"/>
      <c r="N91" s="17" t="s">
        <v>21</v>
      </c>
      <c r="O91" s="18" t="s">
        <v>22</v>
      </c>
    </row>
    <row r="92" s="1" customFormat="1" ht="24.95" customHeight="1" spans="1:15">
      <c r="A92" s="10">
        <v>88</v>
      </c>
      <c r="B92" s="10" t="s">
        <v>19</v>
      </c>
      <c r="C92" s="10">
        <v>1802</v>
      </c>
      <c r="D92" s="11">
        <v>18</v>
      </c>
      <c r="E92" s="11" t="s">
        <v>24</v>
      </c>
      <c r="F92" s="10">
        <v>2.9</v>
      </c>
      <c r="G92" s="12">
        <v>80.73</v>
      </c>
      <c r="H92" s="13">
        <v>20.35</v>
      </c>
      <c r="I92" s="16">
        <v>60.38</v>
      </c>
      <c r="J92" s="12">
        <f t="shared" si="4"/>
        <v>7688.39341013254</v>
      </c>
      <c r="K92" s="12">
        <f t="shared" si="5"/>
        <v>10279.63</v>
      </c>
      <c r="L92" s="12">
        <f>VLOOKUP(C92,'[1]2#一房一价表'!$B:$E,4,0)</f>
        <v>620684</v>
      </c>
      <c r="M92" s="12"/>
      <c r="N92" s="17" t="s">
        <v>21</v>
      </c>
      <c r="O92" s="18" t="s">
        <v>22</v>
      </c>
    </row>
    <row r="93" s="1" customFormat="1" ht="24.95" customHeight="1" spans="1:15">
      <c r="A93" s="10">
        <v>89</v>
      </c>
      <c r="B93" s="10" t="s">
        <v>19</v>
      </c>
      <c r="C93" s="10">
        <v>1804</v>
      </c>
      <c r="D93" s="11">
        <v>18</v>
      </c>
      <c r="E93" s="11" t="s">
        <v>23</v>
      </c>
      <c r="F93" s="10">
        <v>2.9</v>
      </c>
      <c r="G93" s="12">
        <v>95</v>
      </c>
      <c r="H93" s="13">
        <v>23.94</v>
      </c>
      <c r="I93" s="16">
        <v>71.06</v>
      </c>
      <c r="J93" s="12">
        <f>L93/G93</f>
        <v>8425.65263157895</v>
      </c>
      <c r="K93" s="12">
        <f>ROUND(L93/I93,2)</f>
        <v>11264.24</v>
      </c>
      <c r="L93" s="12">
        <f>VLOOKUP(C93,'[1]2#一房一价表'!$B:$E,4,0)</f>
        <v>800437</v>
      </c>
      <c r="M93" s="12"/>
      <c r="N93" s="17" t="s">
        <v>21</v>
      </c>
      <c r="O93" s="18" t="s">
        <v>22</v>
      </c>
    </row>
    <row r="94" s="1" customFormat="1" ht="24.95" customHeight="1" spans="1:15">
      <c r="A94" s="10">
        <v>90</v>
      </c>
      <c r="B94" s="10" t="s">
        <v>19</v>
      </c>
      <c r="C94" s="10">
        <v>1805</v>
      </c>
      <c r="D94" s="11">
        <v>18</v>
      </c>
      <c r="E94" s="11" t="s">
        <v>23</v>
      </c>
      <c r="F94" s="10">
        <v>2.9</v>
      </c>
      <c r="G94" s="12">
        <v>95</v>
      </c>
      <c r="H94" s="13">
        <v>23.94</v>
      </c>
      <c r="I94" s="16">
        <v>71.06</v>
      </c>
      <c r="J94" s="12">
        <f>L94/G94</f>
        <v>8409.48421052632</v>
      </c>
      <c r="K94" s="12">
        <f>ROUND(L94/I94,2)</f>
        <v>11242.63</v>
      </c>
      <c r="L94" s="12">
        <f>VLOOKUP(C94,'[1]2#一房一价表'!$B:$E,4,0)</f>
        <v>798901</v>
      </c>
      <c r="M94" s="12"/>
      <c r="N94" s="17" t="s">
        <v>21</v>
      </c>
      <c r="O94" s="18" t="s">
        <v>22</v>
      </c>
    </row>
    <row r="95" s="1" customFormat="1" ht="24.95" customHeight="1" spans="1:15">
      <c r="A95" s="10">
        <v>91</v>
      </c>
      <c r="B95" s="10" t="s">
        <v>19</v>
      </c>
      <c r="C95" s="10">
        <v>1806</v>
      </c>
      <c r="D95" s="11">
        <v>18</v>
      </c>
      <c r="E95" s="11" t="s">
        <v>20</v>
      </c>
      <c r="F95" s="10">
        <v>2.9</v>
      </c>
      <c r="G95" s="12">
        <v>96.17</v>
      </c>
      <c r="H95" s="13">
        <v>24.24</v>
      </c>
      <c r="I95" s="16">
        <v>71.93</v>
      </c>
      <c r="J95" s="12">
        <f>L95/G95</f>
        <v>8359.46760944161</v>
      </c>
      <c r="K95" s="12">
        <f>ROUND(L95/I95,2)</f>
        <v>11176.56</v>
      </c>
      <c r="L95" s="12">
        <f>VLOOKUP(C95,'[1]2#一房一价表'!$B:$E,4,0)</f>
        <v>803930</v>
      </c>
      <c r="M95" s="12"/>
      <c r="N95" s="17" t="s">
        <v>21</v>
      </c>
      <c r="O95" s="18" t="s">
        <v>22</v>
      </c>
    </row>
    <row r="96" s="1" customFormat="1" ht="24.95" customHeight="1" spans="1:15">
      <c r="A96" s="10">
        <v>92</v>
      </c>
      <c r="B96" s="10" t="s">
        <v>19</v>
      </c>
      <c r="C96" s="10">
        <v>1901</v>
      </c>
      <c r="D96" s="11">
        <v>19</v>
      </c>
      <c r="E96" s="11" t="s">
        <v>24</v>
      </c>
      <c r="F96" s="10">
        <v>2.9</v>
      </c>
      <c r="G96" s="12">
        <v>80.73</v>
      </c>
      <c r="H96" s="13">
        <v>20.35</v>
      </c>
      <c r="I96" s="16">
        <v>60.38</v>
      </c>
      <c r="J96" s="12">
        <f>L96/G96</f>
        <v>8116.33841199059</v>
      </c>
      <c r="K96" s="12">
        <f>ROUND(L96/I96,2)</f>
        <v>10851.81</v>
      </c>
      <c r="L96" s="12">
        <f>VLOOKUP(C96,'[1]2#一房一价表'!$B:$E,4,0)</f>
        <v>655232</v>
      </c>
      <c r="M96" s="12"/>
      <c r="N96" s="17" t="s">
        <v>21</v>
      </c>
      <c r="O96" s="18" t="s">
        <v>22</v>
      </c>
    </row>
    <row r="97" s="1" customFormat="1" ht="24.95" customHeight="1" spans="1:15">
      <c r="A97" s="10">
        <v>93</v>
      </c>
      <c r="B97" s="10" t="s">
        <v>19</v>
      </c>
      <c r="C97" s="10">
        <v>1902</v>
      </c>
      <c r="D97" s="11">
        <v>19</v>
      </c>
      <c r="E97" s="11" t="s">
        <v>24</v>
      </c>
      <c r="F97" s="10">
        <v>2.9</v>
      </c>
      <c r="G97" s="12">
        <v>80.73</v>
      </c>
      <c r="H97" s="13">
        <v>20.35</v>
      </c>
      <c r="I97" s="16">
        <v>60.38</v>
      </c>
      <c r="J97" s="12">
        <f>L97/G97</f>
        <v>8068.79722531896</v>
      </c>
      <c r="K97" s="12">
        <f>ROUND(L97/I97,2)</f>
        <v>10788.24</v>
      </c>
      <c r="L97" s="12">
        <f>VLOOKUP(C97,'[1]2#一房一价表'!$B:$E,4,0)</f>
        <v>651394</v>
      </c>
      <c r="M97" s="12"/>
      <c r="N97" s="17" t="s">
        <v>21</v>
      </c>
      <c r="O97" s="18" t="s">
        <v>22</v>
      </c>
    </row>
    <row r="98" s="1" customFormat="1" ht="24.95" customHeight="1" spans="1:15">
      <c r="A98" s="10">
        <v>94</v>
      </c>
      <c r="B98" s="10" t="s">
        <v>19</v>
      </c>
      <c r="C98" s="10">
        <v>1903</v>
      </c>
      <c r="D98" s="11">
        <v>19</v>
      </c>
      <c r="E98" s="11" t="s">
        <v>20</v>
      </c>
      <c r="F98" s="10">
        <v>2.9</v>
      </c>
      <c r="G98" s="12">
        <v>113.19</v>
      </c>
      <c r="H98" s="13">
        <v>28.53</v>
      </c>
      <c r="I98" s="16">
        <v>84.66</v>
      </c>
      <c r="J98" s="12">
        <f t="shared" ref="J98:J143" si="6">L98/G98</f>
        <v>8793.25912183055</v>
      </c>
      <c r="K98" s="12">
        <f t="shared" ref="K98:K144" si="7">ROUND(L98/I98,2)</f>
        <v>11756.54</v>
      </c>
      <c r="L98" s="12">
        <f>VLOOKUP(C98,'[1]2#一房一价表'!$B:$E,4,0)</f>
        <v>995309</v>
      </c>
      <c r="M98" s="12"/>
      <c r="N98" s="17" t="s">
        <v>21</v>
      </c>
      <c r="O98" s="18" t="s">
        <v>22</v>
      </c>
    </row>
    <row r="99" s="1" customFormat="1" ht="24.95" customHeight="1" spans="1:15">
      <c r="A99" s="10">
        <v>95</v>
      </c>
      <c r="B99" s="10" t="s">
        <v>19</v>
      </c>
      <c r="C99" s="10">
        <v>1904</v>
      </c>
      <c r="D99" s="11">
        <v>19</v>
      </c>
      <c r="E99" s="11" t="s">
        <v>23</v>
      </c>
      <c r="F99" s="10">
        <v>2.9</v>
      </c>
      <c r="G99" s="12">
        <v>95</v>
      </c>
      <c r="H99" s="13">
        <v>23.94</v>
      </c>
      <c r="I99" s="16">
        <v>71.06</v>
      </c>
      <c r="J99" s="12">
        <f t="shared" si="6"/>
        <v>8806.05263157895</v>
      </c>
      <c r="K99" s="12">
        <f t="shared" si="7"/>
        <v>11772.8</v>
      </c>
      <c r="L99" s="12">
        <f>VLOOKUP(C99,'[1]2#一房一价表'!$B:$E,4,0)</f>
        <v>836575</v>
      </c>
      <c r="M99" s="12"/>
      <c r="N99" s="17" t="s">
        <v>21</v>
      </c>
      <c r="O99" s="18" t="s">
        <v>22</v>
      </c>
    </row>
    <row r="100" s="1" customFormat="1" ht="24.95" customHeight="1" spans="1:15">
      <c r="A100" s="10">
        <v>96</v>
      </c>
      <c r="B100" s="10" t="s">
        <v>19</v>
      </c>
      <c r="C100" s="10">
        <v>1905</v>
      </c>
      <c r="D100" s="11">
        <v>19</v>
      </c>
      <c r="E100" s="11" t="s">
        <v>23</v>
      </c>
      <c r="F100" s="10">
        <v>2.9</v>
      </c>
      <c r="G100" s="12">
        <v>95</v>
      </c>
      <c r="H100" s="13">
        <v>23.94</v>
      </c>
      <c r="I100" s="16">
        <v>71.06</v>
      </c>
      <c r="J100" s="12">
        <f t="shared" si="6"/>
        <v>8789.88421052632</v>
      </c>
      <c r="K100" s="12">
        <f t="shared" si="7"/>
        <v>11751.18</v>
      </c>
      <c r="L100" s="12">
        <f>VLOOKUP(C100,'[1]2#一房一价表'!$B:$E,4,0)</f>
        <v>835039</v>
      </c>
      <c r="M100" s="12"/>
      <c r="N100" s="17" t="s">
        <v>21</v>
      </c>
      <c r="O100" s="18" t="s">
        <v>22</v>
      </c>
    </row>
    <row r="101" s="1" customFormat="1" ht="24.95" customHeight="1" spans="1:15">
      <c r="A101" s="10">
        <v>97</v>
      </c>
      <c r="B101" s="10" t="s">
        <v>19</v>
      </c>
      <c r="C101" s="10">
        <v>1906</v>
      </c>
      <c r="D101" s="11">
        <v>19</v>
      </c>
      <c r="E101" s="11" t="s">
        <v>20</v>
      </c>
      <c r="F101" s="10">
        <v>2.9</v>
      </c>
      <c r="G101" s="12">
        <v>96.17</v>
      </c>
      <c r="H101" s="13">
        <v>24.24</v>
      </c>
      <c r="I101" s="16">
        <v>71.93</v>
      </c>
      <c r="J101" s="12">
        <f t="shared" si="6"/>
        <v>8710.00311947593</v>
      </c>
      <c r="K101" s="12">
        <f t="shared" si="7"/>
        <v>11645.22</v>
      </c>
      <c r="L101" s="12">
        <f>VLOOKUP(C101,'[1]2#一房一价表'!$B:$E,4,0)</f>
        <v>837641</v>
      </c>
      <c r="M101" s="12"/>
      <c r="N101" s="17" t="s">
        <v>21</v>
      </c>
      <c r="O101" s="18" t="s">
        <v>22</v>
      </c>
    </row>
    <row r="102" s="1" customFormat="1" ht="24.95" customHeight="1" spans="1:15">
      <c r="A102" s="10">
        <v>98</v>
      </c>
      <c r="B102" s="10" t="s">
        <v>19</v>
      </c>
      <c r="C102" s="10">
        <v>2001</v>
      </c>
      <c r="D102" s="11">
        <v>20</v>
      </c>
      <c r="E102" s="11" t="s">
        <v>24</v>
      </c>
      <c r="F102" s="10">
        <v>2.9</v>
      </c>
      <c r="G102" s="12">
        <v>80.73</v>
      </c>
      <c r="H102" s="13">
        <v>20.35</v>
      </c>
      <c r="I102" s="16">
        <v>60.38</v>
      </c>
      <c r="J102" s="12">
        <f t="shared" si="6"/>
        <v>8154.37879350923</v>
      </c>
      <c r="K102" s="12">
        <f t="shared" si="7"/>
        <v>10902.67</v>
      </c>
      <c r="L102" s="12">
        <f>VLOOKUP(C102,'[1]2#一房一价表'!$B:$E,4,0)</f>
        <v>658303</v>
      </c>
      <c r="M102" s="12"/>
      <c r="N102" s="17" t="s">
        <v>21</v>
      </c>
      <c r="O102" s="18" t="s">
        <v>22</v>
      </c>
    </row>
    <row r="103" s="1" customFormat="1" ht="24.95" customHeight="1" spans="1:15">
      <c r="A103" s="10">
        <v>99</v>
      </c>
      <c r="B103" s="10" t="s">
        <v>19</v>
      </c>
      <c r="C103" s="10">
        <v>2002</v>
      </c>
      <c r="D103" s="11">
        <v>20</v>
      </c>
      <c r="E103" s="11" t="s">
        <v>24</v>
      </c>
      <c r="F103" s="10">
        <v>2.9</v>
      </c>
      <c r="G103" s="12">
        <v>80.73</v>
      </c>
      <c r="H103" s="13">
        <v>20.35</v>
      </c>
      <c r="I103" s="16">
        <v>60.38</v>
      </c>
      <c r="J103" s="12">
        <f t="shared" si="6"/>
        <v>8106.83760683761</v>
      </c>
      <c r="K103" s="12">
        <f t="shared" si="7"/>
        <v>10839.1</v>
      </c>
      <c r="L103" s="12">
        <f>VLOOKUP(C103,'[1]2#一房一价表'!$B:$E,4,0)</f>
        <v>654465</v>
      </c>
      <c r="M103" s="12"/>
      <c r="N103" s="17" t="s">
        <v>21</v>
      </c>
      <c r="O103" s="18" t="s">
        <v>22</v>
      </c>
    </row>
    <row r="104" s="1" customFormat="1" ht="24.95" customHeight="1" spans="1:15">
      <c r="A104" s="10">
        <v>100</v>
      </c>
      <c r="B104" s="10" t="s">
        <v>19</v>
      </c>
      <c r="C104" s="10">
        <v>2003</v>
      </c>
      <c r="D104" s="11">
        <v>20</v>
      </c>
      <c r="E104" s="11" t="s">
        <v>20</v>
      </c>
      <c r="F104" s="10">
        <v>2.9</v>
      </c>
      <c r="G104" s="12">
        <v>113.19</v>
      </c>
      <c r="H104" s="13">
        <v>28.53</v>
      </c>
      <c r="I104" s="16">
        <v>84.66</v>
      </c>
      <c r="J104" s="12">
        <f t="shared" si="6"/>
        <v>8828.31522219277</v>
      </c>
      <c r="K104" s="12">
        <f t="shared" si="7"/>
        <v>11803.41</v>
      </c>
      <c r="L104" s="12">
        <f>VLOOKUP(C104,'[1]2#一房一价表'!$B:$E,4,0)</f>
        <v>999277</v>
      </c>
      <c r="M104" s="12"/>
      <c r="N104" s="17" t="s">
        <v>21</v>
      </c>
      <c r="O104" s="18" t="s">
        <v>22</v>
      </c>
    </row>
    <row r="105" s="1" customFormat="1" ht="24.95" customHeight="1" spans="1:15">
      <c r="A105" s="10">
        <v>101</v>
      </c>
      <c r="B105" s="10" t="s">
        <v>19</v>
      </c>
      <c r="C105" s="10">
        <v>2004</v>
      </c>
      <c r="D105" s="11">
        <v>20</v>
      </c>
      <c r="E105" s="11" t="s">
        <v>23</v>
      </c>
      <c r="F105" s="10">
        <v>2.9</v>
      </c>
      <c r="G105" s="12">
        <v>95</v>
      </c>
      <c r="H105" s="13">
        <v>23.94</v>
      </c>
      <c r="I105" s="16">
        <v>71.06</v>
      </c>
      <c r="J105" s="12">
        <f t="shared" si="6"/>
        <v>8844.09473684211</v>
      </c>
      <c r="K105" s="12">
        <f t="shared" si="7"/>
        <v>11823.66</v>
      </c>
      <c r="L105" s="12">
        <f>VLOOKUP(C105,'[1]2#一房一价表'!$B:$E,4,0)</f>
        <v>840189</v>
      </c>
      <c r="M105" s="12"/>
      <c r="N105" s="17" t="s">
        <v>21</v>
      </c>
      <c r="O105" s="18" t="s">
        <v>22</v>
      </c>
    </row>
    <row r="106" s="1" customFormat="1" ht="24.95" customHeight="1" spans="1:15">
      <c r="A106" s="10">
        <v>102</v>
      </c>
      <c r="B106" s="10" t="s">
        <v>19</v>
      </c>
      <c r="C106" s="10">
        <v>2005</v>
      </c>
      <c r="D106" s="11">
        <v>20</v>
      </c>
      <c r="E106" s="11" t="s">
        <v>23</v>
      </c>
      <c r="F106" s="10">
        <v>2.9</v>
      </c>
      <c r="G106" s="12">
        <v>95</v>
      </c>
      <c r="H106" s="13">
        <v>23.94</v>
      </c>
      <c r="I106" s="16">
        <v>71.06</v>
      </c>
      <c r="J106" s="12">
        <f t="shared" si="6"/>
        <v>8827.92631578947</v>
      </c>
      <c r="K106" s="12">
        <f t="shared" si="7"/>
        <v>11802.04</v>
      </c>
      <c r="L106" s="12">
        <f>VLOOKUP(C106,'[1]2#一房一价表'!$B:$E,4,0)</f>
        <v>838653</v>
      </c>
      <c r="M106" s="12"/>
      <c r="N106" s="17" t="s">
        <v>21</v>
      </c>
      <c r="O106" s="18" t="s">
        <v>22</v>
      </c>
    </row>
    <row r="107" s="1" customFormat="1" ht="24.95" customHeight="1" spans="1:15">
      <c r="A107" s="10">
        <v>103</v>
      </c>
      <c r="B107" s="10" t="s">
        <v>19</v>
      </c>
      <c r="C107" s="10">
        <v>2006</v>
      </c>
      <c r="D107" s="11">
        <v>20</v>
      </c>
      <c r="E107" s="11" t="s">
        <v>20</v>
      </c>
      <c r="F107" s="10">
        <v>2.9</v>
      </c>
      <c r="G107" s="12">
        <v>96.17</v>
      </c>
      <c r="H107" s="13">
        <v>24.24</v>
      </c>
      <c r="I107" s="16">
        <v>71.93</v>
      </c>
      <c r="J107" s="12">
        <f t="shared" si="6"/>
        <v>8745.06602890714</v>
      </c>
      <c r="K107" s="12">
        <f t="shared" si="7"/>
        <v>11692.1</v>
      </c>
      <c r="L107" s="12">
        <f>VLOOKUP(C107,'[1]2#一房一价表'!$B:$E,4,0)</f>
        <v>841013</v>
      </c>
      <c r="M107" s="12"/>
      <c r="N107" s="17" t="s">
        <v>21</v>
      </c>
      <c r="O107" s="18" t="s">
        <v>22</v>
      </c>
    </row>
    <row r="108" s="1" customFormat="1" ht="24.95" customHeight="1" spans="1:15">
      <c r="A108" s="10">
        <v>104</v>
      </c>
      <c r="B108" s="10" t="s">
        <v>19</v>
      </c>
      <c r="C108" s="10">
        <v>2101</v>
      </c>
      <c r="D108" s="11">
        <v>21</v>
      </c>
      <c r="E108" s="11" t="s">
        <v>24</v>
      </c>
      <c r="F108" s="10">
        <v>2.9</v>
      </c>
      <c r="G108" s="12">
        <v>80.73</v>
      </c>
      <c r="H108" s="13">
        <v>20.35</v>
      </c>
      <c r="I108" s="16">
        <v>60.38</v>
      </c>
      <c r="J108" s="12">
        <f t="shared" si="6"/>
        <v>8192.41917502787</v>
      </c>
      <c r="K108" s="12">
        <f t="shared" si="7"/>
        <v>10953.53</v>
      </c>
      <c r="L108" s="12">
        <f>VLOOKUP(C108,'[1]2#一房一价表'!$B:$E,4,0)</f>
        <v>661374</v>
      </c>
      <c r="M108" s="12"/>
      <c r="N108" s="17" t="s">
        <v>21</v>
      </c>
      <c r="O108" s="18" t="s">
        <v>22</v>
      </c>
    </row>
    <row r="109" s="1" customFormat="1" ht="24.95" customHeight="1" spans="1:15">
      <c r="A109" s="10">
        <v>105</v>
      </c>
      <c r="B109" s="10" t="s">
        <v>19</v>
      </c>
      <c r="C109" s="10">
        <v>2102</v>
      </c>
      <c r="D109" s="11">
        <v>21</v>
      </c>
      <c r="E109" s="11" t="s">
        <v>24</v>
      </c>
      <c r="F109" s="10">
        <v>2.9</v>
      </c>
      <c r="G109" s="12">
        <v>80.73</v>
      </c>
      <c r="H109" s="13">
        <v>20.35</v>
      </c>
      <c r="I109" s="16">
        <v>60.38</v>
      </c>
      <c r="J109" s="12">
        <f t="shared" si="6"/>
        <v>8144.87798835625</v>
      </c>
      <c r="K109" s="12">
        <f t="shared" si="7"/>
        <v>10889.96</v>
      </c>
      <c r="L109" s="12">
        <f>VLOOKUP(C109,'[1]2#一房一价表'!$B:$E,4,0)</f>
        <v>657536</v>
      </c>
      <c r="M109" s="12"/>
      <c r="N109" s="17" t="s">
        <v>21</v>
      </c>
      <c r="O109" s="18" t="s">
        <v>22</v>
      </c>
    </row>
    <row r="110" s="1" customFormat="1" ht="24.95" customHeight="1" spans="1:15">
      <c r="A110" s="10">
        <v>106</v>
      </c>
      <c r="B110" s="10" t="s">
        <v>19</v>
      </c>
      <c r="C110" s="10">
        <v>2103</v>
      </c>
      <c r="D110" s="11">
        <v>21</v>
      </c>
      <c r="E110" s="11" t="s">
        <v>20</v>
      </c>
      <c r="F110" s="10">
        <v>2.9</v>
      </c>
      <c r="G110" s="12">
        <v>113.19</v>
      </c>
      <c r="H110" s="13">
        <v>28.53</v>
      </c>
      <c r="I110" s="16">
        <v>84.66</v>
      </c>
      <c r="J110" s="12">
        <f t="shared" si="6"/>
        <v>8863.371322555</v>
      </c>
      <c r="K110" s="12">
        <f t="shared" si="7"/>
        <v>11850.28</v>
      </c>
      <c r="L110" s="12">
        <f>VLOOKUP(C110,'[1]2#一房一价表'!$B:$E,4,0)</f>
        <v>1003245</v>
      </c>
      <c r="M110" s="12"/>
      <c r="N110" s="17" t="s">
        <v>21</v>
      </c>
      <c r="O110" s="18" t="s">
        <v>22</v>
      </c>
    </row>
    <row r="111" s="1" customFormat="1" ht="24.95" customHeight="1" spans="1:15">
      <c r="A111" s="10">
        <v>107</v>
      </c>
      <c r="B111" s="10" t="s">
        <v>19</v>
      </c>
      <c r="C111" s="10">
        <v>2104</v>
      </c>
      <c r="D111" s="11">
        <v>21</v>
      </c>
      <c r="E111" s="11" t="s">
        <v>23</v>
      </c>
      <c r="F111" s="10">
        <v>2.9</v>
      </c>
      <c r="G111" s="12">
        <v>95</v>
      </c>
      <c r="H111" s="13">
        <v>23.94</v>
      </c>
      <c r="I111" s="16">
        <v>71.06</v>
      </c>
      <c r="J111" s="12">
        <f t="shared" si="6"/>
        <v>8882.13684210526</v>
      </c>
      <c r="K111" s="12">
        <f t="shared" si="7"/>
        <v>11874.51</v>
      </c>
      <c r="L111" s="12">
        <f>VLOOKUP(C111,'[1]2#一房一价表'!$B:$E,4,0)</f>
        <v>843803</v>
      </c>
      <c r="M111" s="12"/>
      <c r="N111" s="17" t="s">
        <v>21</v>
      </c>
      <c r="O111" s="18" t="s">
        <v>22</v>
      </c>
    </row>
    <row r="112" s="1" customFormat="1" ht="24.95" customHeight="1" spans="1:15">
      <c r="A112" s="10">
        <v>108</v>
      </c>
      <c r="B112" s="10" t="s">
        <v>19</v>
      </c>
      <c r="C112" s="10">
        <v>2105</v>
      </c>
      <c r="D112" s="11">
        <v>21</v>
      </c>
      <c r="E112" s="11" t="s">
        <v>23</v>
      </c>
      <c r="F112" s="10">
        <v>2.9</v>
      </c>
      <c r="G112" s="12">
        <v>95</v>
      </c>
      <c r="H112" s="13">
        <v>23.94</v>
      </c>
      <c r="I112" s="16">
        <v>71.06</v>
      </c>
      <c r="J112" s="12">
        <f t="shared" si="6"/>
        <v>8865.96842105263</v>
      </c>
      <c r="K112" s="12">
        <f t="shared" si="7"/>
        <v>11852.9</v>
      </c>
      <c r="L112" s="12">
        <f>VLOOKUP(C112,'[1]2#一房一价表'!$B:$E,4,0)</f>
        <v>842267</v>
      </c>
      <c r="M112" s="12"/>
      <c r="N112" s="17" t="s">
        <v>21</v>
      </c>
      <c r="O112" s="18" t="s">
        <v>22</v>
      </c>
    </row>
    <row r="113" s="1" customFormat="1" ht="24.95" customHeight="1" spans="1:15">
      <c r="A113" s="10">
        <v>109</v>
      </c>
      <c r="B113" s="10" t="s">
        <v>19</v>
      </c>
      <c r="C113" s="10">
        <v>2106</v>
      </c>
      <c r="D113" s="11">
        <v>21</v>
      </c>
      <c r="E113" s="11" t="s">
        <v>20</v>
      </c>
      <c r="F113" s="10">
        <v>2.9</v>
      </c>
      <c r="G113" s="12">
        <v>96.17</v>
      </c>
      <c r="H113" s="13">
        <v>24.24</v>
      </c>
      <c r="I113" s="16">
        <v>71.93</v>
      </c>
      <c r="J113" s="12">
        <f t="shared" si="6"/>
        <v>8780.11854008526</v>
      </c>
      <c r="K113" s="12">
        <f t="shared" si="7"/>
        <v>11738.97</v>
      </c>
      <c r="L113" s="12">
        <f>VLOOKUP(C113,'[1]2#一房一价表'!$B:$E,4,0)</f>
        <v>844384</v>
      </c>
      <c r="M113" s="12"/>
      <c r="N113" s="17" t="s">
        <v>21</v>
      </c>
      <c r="O113" s="18" t="s">
        <v>22</v>
      </c>
    </row>
    <row r="114" s="1" customFormat="1" ht="24.95" customHeight="1" spans="1:15">
      <c r="A114" s="10">
        <v>110</v>
      </c>
      <c r="B114" s="10" t="s">
        <v>19</v>
      </c>
      <c r="C114" s="10">
        <v>2201</v>
      </c>
      <c r="D114" s="11">
        <v>22</v>
      </c>
      <c r="E114" s="11" t="s">
        <v>24</v>
      </c>
      <c r="F114" s="10">
        <v>2.9</v>
      </c>
      <c r="G114" s="12">
        <v>80.73</v>
      </c>
      <c r="H114" s="13">
        <v>20.35</v>
      </c>
      <c r="I114" s="16">
        <v>60.38</v>
      </c>
      <c r="J114" s="12">
        <f t="shared" si="6"/>
        <v>8230.45955654651</v>
      </c>
      <c r="K114" s="12">
        <f t="shared" si="7"/>
        <v>11004.39</v>
      </c>
      <c r="L114" s="12">
        <f>VLOOKUP(C114,'[1]2#一房一价表'!$B:$E,4,0)</f>
        <v>664445</v>
      </c>
      <c r="M114" s="12"/>
      <c r="N114" s="17" t="s">
        <v>21</v>
      </c>
      <c r="O114" s="18" t="s">
        <v>22</v>
      </c>
    </row>
    <row r="115" s="1" customFormat="1" ht="24.95" customHeight="1" spans="1:15">
      <c r="A115" s="10">
        <v>111</v>
      </c>
      <c r="B115" s="10" t="s">
        <v>19</v>
      </c>
      <c r="C115" s="10">
        <v>2202</v>
      </c>
      <c r="D115" s="11">
        <v>22</v>
      </c>
      <c r="E115" s="11" t="s">
        <v>24</v>
      </c>
      <c r="F115" s="10">
        <v>2.9</v>
      </c>
      <c r="G115" s="12">
        <v>80.73</v>
      </c>
      <c r="H115" s="13">
        <v>20.35</v>
      </c>
      <c r="I115" s="16">
        <v>60.38</v>
      </c>
      <c r="J115" s="12">
        <f t="shared" si="6"/>
        <v>8182.91836987489</v>
      </c>
      <c r="K115" s="12">
        <f t="shared" si="7"/>
        <v>10940.82</v>
      </c>
      <c r="L115" s="12">
        <f>VLOOKUP(C115,'[1]2#一房一价表'!$B:$E,4,0)</f>
        <v>660607</v>
      </c>
      <c r="M115" s="12"/>
      <c r="N115" s="17" t="s">
        <v>21</v>
      </c>
      <c r="O115" s="18" t="s">
        <v>22</v>
      </c>
    </row>
    <row r="116" s="1" customFormat="1" ht="24.95" customHeight="1" spans="1:15">
      <c r="A116" s="10">
        <v>112</v>
      </c>
      <c r="B116" s="10" t="s">
        <v>19</v>
      </c>
      <c r="C116" s="10">
        <v>2203</v>
      </c>
      <c r="D116" s="11">
        <v>22</v>
      </c>
      <c r="E116" s="11" t="s">
        <v>20</v>
      </c>
      <c r="F116" s="10">
        <v>2.9</v>
      </c>
      <c r="G116" s="12">
        <v>113.19</v>
      </c>
      <c r="H116" s="13">
        <v>28.53</v>
      </c>
      <c r="I116" s="16">
        <v>84.66</v>
      </c>
      <c r="J116" s="12">
        <f t="shared" si="6"/>
        <v>8898.41858821451</v>
      </c>
      <c r="K116" s="12">
        <f t="shared" si="7"/>
        <v>11897.14</v>
      </c>
      <c r="L116" s="12">
        <f>VLOOKUP(C116,'[1]2#一房一价表'!$B:$E,4,0)</f>
        <v>1007212</v>
      </c>
      <c r="M116" s="12"/>
      <c r="N116" s="17" t="s">
        <v>21</v>
      </c>
      <c r="O116" s="18" t="s">
        <v>22</v>
      </c>
    </row>
    <row r="117" s="1" customFormat="1" ht="24.95" customHeight="1" spans="1:15">
      <c r="A117" s="10">
        <v>113</v>
      </c>
      <c r="B117" s="10" t="s">
        <v>19</v>
      </c>
      <c r="C117" s="10">
        <v>2204</v>
      </c>
      <c r="D117" s="11">
        <v>22</v>
      </c>
      <c r="E117" s="11" t="s">
        <v>23</v>
      </c>
      <c r="F117" s="10">
        <v>2.9</v>
      </c>
      <c r="G117" s="12">
        <v>95</v>
      </c>
      <c r="H117" s="13">
        <v>23.94</v>
      </c>
      <c r="I117" s="16">
        <v>71.06</v>
      </c>
      <c r="J117" s="12">
        <f t="shared" si="6"/>
        <v>8920.17894736842</v>
      </c>
      <c r="K117" s="12">
        <f t="shared" si="7"/>
        <v>11925.37</v>
      </c>
      <c r="L117" s="12">
        <f>VLOOKUP(C117,'[1]2#一房一价表'!$B:$E,4,0)</f>
        <v>847417</v>
      </c>
      <c r="M117" s="12"/>
      <c r="N117" s="17" t="s">
        <v>21</v>
      </c>
      <c r="O117" s="18" t="s">
        <v>22</v>
      </c>
    </row>
    <row r="118" s="1" customFormat="1" ht="24.95" customHeight="1" spans="1:15">
      <c r="A118" s="10">
        <v>114</v>
      </c>
      <c r="B118" s="10" t="s">
        <v>19</v>
      </c>
      <c r="C118" s="10">
        <v>2205</v>
      </c>
      <c r="D118" s="11">
        <v>22</v>
      </c>
      <c r="E118" s="11" t="s">
        <v>23</v>
      </c>
      <c r="F118" s="10">
        <v>2.9</v>
      </c>
      <c r="G118" s="12">
        <v>95</v>
      </c>
      <c r="H118" s="13">
        <v>23.94</v>
      </c>
      <c r="I118" s="16">
        <v>71.06</v>
      </c>
      <c r="J118" s="12">
        <f t="shared" si="6"/>
        <v>8904.01052631579</v>
      </c>
      <c r="K118" s="12">
        <f t="shared" si="7"/>
        <v>11903.76</v>
      </c>
      <c r="L118" s="12">
        <f>VLOOKUP(C118,'[1]2#一房一价表'!$B:$E,4,0)</f>
        <v>845881</v>
      </c>
      <c r="M118" s="12"/>
      <c r="N118" s="17" t="s">
        <v>21</v>
      </c>
      <c r="O118" s="18" t="s">
        <v>22</v>
      </c>
    </row>
    <row r="119" s="1" customFormat="1" ht="24.95" customHeight="1" spans="1:15">
      <c r="A119" s="10">
        <v>115</v>
      </c>
      <c r="B119" s="10" t="s">
        <v>19</v>
      </c>
      <c r="C119" s="10">
        <v>2206</v>
      </c>
      <c r="D119" s="11">
        <v>22</v>
      </c>
      <c r="E119" s="11" t="s">
        <v>20</v>
      </c>
      <c r="F119" s="10">
        <v>2.9</v>
      </c>
      <c r="G119" s="12">
        <v>96.17</v>
      </c>
      <c r="H119" s="13">
        <v>24.24</v>
      </c>
      <c r="I119" s="16">
        <v>71.93</v>
      </c>
      <c r="J119" s="12">
        <f t="shared" si="6"/>
        <v>8815.17105126339</v>
      </c>
      <c r="K119" s="12">
        <f t="shared" si="7"/>
        <v>11785.83</v>
      </c>
      <c r="L119" s="12">
        <f>VLOOKUP(C119,'[1]2#一房一价表'!$B:$E,4,0)</f>
        <v>847755</v>
      </c>
      <c r="M119" s="12"/>
      <c r="N119" s="17" t="s">
        <v>21</v>
      </c>
      <c r="O119" s="18" t="s">
        <v>22</v>
      </c>
    </row>
    <row r="120" s="1" customFormat="1" ht="24.95" customHeight="1" spans="1:15">
      <c r="A120" s="10">
        <v>116</v>
      </c>
      <c r="B120" s="10" t="s">
        <v>19</v>
      </c>
      <c r="C120" s="10">
        <v>2301</v>
      </c>
      <c r="D120" s="11">
        <v>23</v>
      </c>
      <c r="E120" s="11" t="s">
        <v>24</v>
      </c>
      <c r="F120" s="10">
        <v>2.9</v>
      </c>
      <c r="G120" s="12">
        <v>80.73</v>
      </c>
      <c r="H120" s="13">
        <v>20.35</v>
      </c>
      <c r="I120" s="16">
        <v>60.38</v>
      </c>
      <c r="J120" s="12">
        <f t="shared" si="6"/>
        <v>8268.49993806516</v>
      </c>
      <c r="K120" s="12">
        <f t="shared" si="7"/>
        <v>11055.25</v>
      </c>
      <c r="L120" s="12">
        <f>VLOOKUP(C120,'[1]2#一房一价表'!$B:$E,4,0)</f>
        <v>667516</v>
      </c>
      <c r="M120" s="12"/>
      <c r="N120" s="17" t="s">
        <v>21</v>
      </c>
      <c r="O120" s="18" t="s">
        <v>22</v>
      </c>
    </row>
    <row r="121" s="1" customFormat="1" ht="24.95" customHeight="1" spans="1:15">
      <c r="A121" s="10">
        <v>117</v>
      </c>
      <c r="B121" s="10" t="s">
        <v>19</v>
      </c>
      <c r="C121" s="10">
        <v>2302</v>
      </c>
      <c r="D121" s="11">
        <v>23</v>
      </c>
      <c r="E121" s="11" t="s">
        <v>24</v>
      </c>
      <c r="F121" s="10">
        <v>2.9</v>
      </c>
      <c r="G121" s="12">
        <v>80.73</v>
      </c>
      <c r="H121" s="13">
        <v>20.35</v>
      </c>
      <c r="I121" s="16">
        <v>60.38</v>
      </c>
      <c r="J121" s="12">
        <f t="shared" si="6"/>
        <v>8220.95875139353</v>
      </c>
      <c r="K121" s="12">
        <f t="shared" si="7"/>
        <v>10991.69</v>
      </c>
      <c r="L121" s="12">
        <f>VLOOKUP(C121,'[1]2#一房一价表'!$B:$E,4,0)</f>
        <v>663678</v>
      </c>
      <c r="M121" s="12"/>
      <c r="N121" s="17" t="s">
        <v>21</v>
      </c>
      <c r="O121" s="18" t="s">
        <v>22</v>
      </c>
    </row>
    <row r="122" s="1" customFormat="1" ht="24.95" customHeight="1" spans="1:15">
      <c r="A122" s="10">
        <v>118</v>
      </c>
      <c r="B122" s="10" t="s">
        <v>19</v>
      </c>
      <c r="C122" s="10">
        <v>2303</v>
      </c>
      <c r="D122" s="11">
        <v>23</v>
      </c>
      <c r="E122" s="11" t="s">
        <v>20</v>
      </c>
      <c r="F122" s="10">
        <v>2.9</v>
      </c>
      <c r="G122" s="12">
        <v>113.19</v>
      </c>
      <c r="H122" s="13">
        <v>28.53</v>
      </c>
      <c r="I122" s="16">
        <v>84.66</v>
      </c>
      <c r="J122" s="12">
        <f t="shared" si="6"/>
        <v>8933.47468857673</v>
      </c>
      <c r="K122" s="12">
        <f t="shared" si="7"/>
        <v>11944.01</v>
      </c>
      <c r="L122" s="12">
        <f>VLOOKUP(C122,'[1]2#一房一价表'!$B:$E,4,0)</f>
        <v>1011180</v>
      </c>
      <c r="M122" s="12"/>
      <c r="N122" s="17" t="s">
        <v>21</v>
      </c>
      <c r="O122" s="18" t="s">
        <v>22</v>
      </c>
    </row>
    <row r="123" s="1" customFormat="1" ht="24.95" customHeight="1" spans="1:15">
      <c r="A123" s="10">
        <v>119</v>
      </c>
      <c r="B123" s="10" t="s">
        <v>19</v>
      </c>
      <c r="C123" s="10">
        <v>2304</v>
      </c>
      <c r="D123" s="11">
        <v>23</v>
      </c>
      <c r="E123" s="11" t="s">
        <v>23</v>
      </c>
      <c r="F123" s="10">
        <v>2.9</v>
      </c>
      <c r="G123" s="12">
        <v>95</v>
      </c>
      <c r="H123" s="13">
        <v>23.94</v>
      </c>
      <c r="I123" s="16">
        <v>71.06</v>
      </c>
      <c r="J123" s="12">
        <f t="shared" si="6"/>
        <v>8958.21052631579</v>
      </c>
      <c r="K123" s="12">
        <f t="shared" si="7"/>
        <v>11976.22</v>
      </c>
      <c r="L123" s="12">
        <f>VLOOKUP(C123,'[1]2#一房一价表'!$B:$E,4,0)</f>
        <v>851030</v>
      </c>
      <c r="M123" s="12"/>
      <c r="N123" s="17" t="s">
        <v>21</v>
      </c>
      <c r="O123" s="18" t="s">
        <v>22</v>
      </c>
    </row>
    <row r="124" s="1" customFormat="1" ht="24.95" customHeight="1" spans="1:15">
      <c r="A124" s="10">
        <v>120</v>
      </c>
      <c r="B124" s="10" t="s">
        <v>19</v>
      </c>
      <c r="C124" s="10">
        <v>2305</v>
      </c>
      <c r="D124" s="11">
        <v>23</v>
      </c>
      <c r="E124" s="11" t="s">
        <v>23</v>
      </c>
      <c r="F124" s="10">
        <v>2.9</v>
      </c>
      <c r="G124" s="12">
        <v>95</v>
      </c>
      <c r="H124" s="13">
        <v>23.94</v>
      </c>
      <c r="I124" s="16">
        <v>71.06</v>
      </c>
      <c r="J124" s="12">
        <f t="shared" si="6"/>
        <v>8942.04210526316</v>
      </c>
      <c r="K124" s="12">
        <f t="shared" si="7"/>
        <v>11954.6</v>
      </c>
      <c r="L124" s="12">
        <f>VLOOKUP(C124,'[1]2#一房一价表'!$B:$E,4,0)</f>
        <v>849494</v>
      </c>
      <c r="M124" s="12"/>
      <c r="N124" s="17" t="s">
        <v>21</v>
      </c>
      <c r="O124" s="18" t="s">
        <v>22</v>
      </c>
    </row>
    <row r="125" s="1" customFormat="1" ht="24.95" customHeight="1" spans="1:15">
      <c r="A125" s="10">
        <v>121</v>
      </c>
      <c r="B125" s="10" t="s">
        <v>19</v>
      </c>
      <c r="C125" s="10">
        <v>2306</v>
      </c>
      <c r="D125" s="11">
        <v>23</v>
      </c>
      <c r="E125" s="11" t="s">
        <v>20</v>
      </c>
      <c r="F125" s="10">
        <v>2.9</v>
      </c>
      <c r="G125" s="12">
        <v>96.17</v>
      </c>
      <c r="H125" s="13">
        <v>24.24</v>
      </c>
      <c r="I125" s="16">
        <v>71.93</v>
      </c>
      <c r="J125" s="12">
        <f t="shared" si="6"/>
        <v>8850.22356244151</v>
      </c>
      <c r="K125" s="12">
        <f t="shared" si="7"/>
        <v>11832.7</v>
      </c>
      <c r="L125" s="12">
        <f>VLOOKUP(C125,'[1]2#一房一价表'!$B:$E,4,0)</f>
        <v>851126</v>
      </c>
      <c r="M125" s="12"/>
      <c r="N125" s="17" t="s">
        <v>21</v>
      </c>
      <c r="O125" s="18" t="s">
        <v>22</v>
      </c>
    </row>
    <row r="126" s="1" customFormat="1" ht="24.95" customHeight="1" spans="1:15">
      <c r="A126" s="10">
        <v>122</v>
      </c>
      <c r="B126" s="10" t="s">
        <v>19</v>
      </c>
      <c r="C126" s="10">
        <v>2401</v>
      </c>
      <c r="D126" s="11">
        <v>24</v>
      </c>
      <c r="E126" s="11" t="s">
        <v>24</v>
      </c>
      <c r="F126" s="10">
        <v>2.9</v>
      </c>
      <c r="G126" s="12">
        <v>80.73</v>
      </c>
      <c r="H126" s="13">
        <v>20.35</v>
      </c>
      <c r="I126" s="16">
        <v>60.38</v>
      </c>
      <c r="J126" s="12">
        <f t="shared" si="6"/>
        <v>8116.33841199059</v>
      </c>
      <c r="K126" s="12">
        <f t="shared" si="7"/>
        <v>10851.81</v>
      </c>
      <c r="L126" s="12">
        <f>VLOOKUP(C126,'[1]2#一房一价表'!$B:$E,4,0)</f>
        <v>655232</v>
      </c>
      <c r="M126" s="12"/>
      <c r="N126" s="17" t="s">
        <v>21</v>
      </c>
      <c r="O126" s="18" t="s">
        <v>22</v>
      </c>
    </row>
    <row r="127" s="1" customFormat="1" ht="24.95" customHeight="1" spans="1:15">
      <c r="A127" s="10">
        <v>123</v>
      </c>
      <c r="B127" s="10" t="s">
        <v>19</v>
      </c>
      <c r="C127" s="10">
        <v>2402</v>
      </c>
      <c r="D127" s="11">
        <v>24</v>
      </c>
      <c r="E127" s="11" t="s">
        <v>24</v>
      </c>
      <c r="F127" s="10">
        <v>2.9</v>
      </c>
      <c r="G127" s="12">
        <v>80.73</v>
      </c>
      <c r="H127" s="13">
        <v>20.35</v>
      </c>
      <c r="I127" s="16">
        <v>60.38</v>
      </c>
      <c r="J127" s="12">
        <f t="shared" si="6"/>
        <v>8068.79722531896</v>
      </c>
      <c r="K127" s="12">
        <f t="shared" si="7"/>
        <v>10788.24</v>
      </c>
      <c r="L127" s="12">
        <f>VLOOKUP(C127,'[1]2#一房一价表'!$B:$E,4,0)</f>
        <v>651394</v>
      </c>
      <c r="M127" s="12"/>
      <c r="N127" s="17" t="s">
        <v>21</v>
      </c>
      <c r="O127" s="18" t="s">
        <v>22</v>
      </c>
    </row>
    <row r="128" s="1" customFormat="1" ht="24.95" customHeight="1" spans="1:15">
      <c r="A128" s="10">
        <v>124</v>
      </c>
      <c r="B128" s="10" t="s">
        <v>19</v>
      </c>
      <c r="C128" s="10">
        <v>2403</v>
      </c>
      <c r="D128" s="11">
        <v>24</v>
      </c>
      <c r="E128" s="11" t="s">
        <v>20</v>
      </c>
      <c r="F128" s="10">
        <v>2.9</v>
      </c>
      <c r="G128" s="12">
        <v>113.19</v>
      </c>
      <c r="H128" s="13">
        <v>28.53</v>
      </c>
      <c r="I128" s="16">
        <v>84.66</v>
      </c>
      <c r="J128" s="12">
        <f t="shared" si="6"/>
        <v>8793.25912183055</v>
      </c>
      <c r="K128" s="12">
        <f t="shared" si="7"/>
        <v>11756.54</v>
      </c>
      <c r="L128" s="12">
        <f>VLOOKUP(C128,'[1]2#一房一价表'!$B:$E,4,0)</f>
        <v>995309</v>
      </c>
      <c r="M128" s="12"/>
      <c r="N128" s="17" t="s">
        <v>21</v>
      </c>
      <c r="O128" s="18" t="s">
        <v>22</v>
      </c>
    </row>
    <row r="129" s="1" customFormat="1" ht="24.95" customHeight="1" spans="1:15">
      <c r="A129" s="10">
        <v>125</v>
      </c>
      <c r="B129" s="10" t="s">
        <v>19</v>
      </c>
      <c r="C129" s="10">
        <v>2404</v>
      </c>
      <c r="D129" s="11">
        <v>24</v>
      </c>
      <c r="E129" s="11" t="s">
        <v>23</v>
      </c>
      <c r="F129" s="10">
        <v>2.9</v>
      </c>
      <c r="G129" s="12">
        <v>95</v>
      </c>
      <c r="H129" s="13">
        <v>23.94</v>
      </c>
      <c r="I129" s="16">
        <v>71.06</v>
      </c>
      <c r="J129" s="12">
        <f t="shared" si="6"/>
        <v>8806.05263157895</v>
      </c>
      <c r="K129" s="12">
        <f t="shared" si="7"/>
        <v>11772.8</v>
      </c>
      <c r="L129" s="12">
        <f>VLOOKUP(C129,'[1]2#一房一价表'!$B:$E,4,0)</f>
        <v>836575</v>
      </c>
      <c r="M129" s="12"/>
      <c r="N129" s="17" t="s">
        <v>21</v>
      </c>
      <c r="O129" s="18" t="s">
        <v>22</v>
      </c>
    </row>
    <row r="130" s="1" customFormat="1" ht="24.95" customHeight="1" spans="1:15">
      <c r="A130" s="10">
        <v>126</v>
      </c>
      <c r="B130" s="10" t="s">
        <v>19</v>
      </c>
      <c r="C130" s="10">
        <v>2405</v>
      </c>
      <c r="D130" s="11">
        <v>24</v>
      </c>
      <c r="E130" s="11" t="s">
        <v>23</v>
      </c>
      <c r="F130" s="10">
        <v>2.9</v>
      </c>
      <c r="G130" s="12">
        <v>95</v>
      </c>
      <c r="H130" s="13">
        <v>23.94</v>
      </c>
      <c r="I130" s="16">
        <v>71.06</v>
      </c>
      <c r="J130" s="12">
        <f t="shared" si="6"/>
        <v>8789.88421052632</v>
      </c>
      <c r="K130" s="12">
        <f t="shared" si="7"/>
        <v>11751.18</v>
      </c>
      <c r="L130" s="12">
        <f>VLOOKUP(C130,'[1]2#一房一价表'!$B:$E,4,0)</f>
        <v>835039</v>
      </c>
      <c r="M130" s="12"/>
      <c r="N130" s="17" t="s">
        <v>21</v>
      </c>
      <c r="O130" s="18" t="s">
        <v>22</v>
      </c>
    </row>
    <row r="131" s="1" customFormat="1" ht="24.95" customHeight="1" spans="1:15">
      <c r="A131" s="10">
        <v>127</v>
      </c>
      <c r="B131" s="10" t="s">
        <v>19</v>
      </c>
      <c r="C131" s="10">
        <v>2406</v>
      </c>
      <c r="D131" s="11">
        <v>24</v>
      </c>
      <c r="E131" s="11" t="s">
        <v>20</v>
      </c>
      <c r="F131" s="10">
        <v>2.9</v>
      </c>
      <c r="G131" s="12">
        <v>96.17</v>
      </c>
      <c r="H131" s="13">
        <v>24.24</v>
      </c>
      <c r="I131" s="16">
        <v>71.93</v>
      </c>
      <c r="J131" s="12">
        <f t="shared" si="6"/>
        <v>8710.00311947593</v>
      </c>
      <c r="K131" s="12">
        <f t="shared" si="7"/>
        <v>11645.22</v>
      </c>
      <c r="L131" s="12">
        <f>VLOOKUP(C131,'[1]2#一房一价表'!$B:$E,4,0)</f>
        <v>837641</v>
      </c>
      <c r="M131" s="12"/>
      <c r="N131" s="17" t="s">
        <v>21</v>
      </c>
      <c r="O131" s="18" t="s">
        <v>22</v>
      </c>
    </row>
    <row r="132" s="1" customFormat="1" ht="24.95" customHeight="1" spans="1:15">
      <c r="A132" s="10">
        <v>128</v>
      </c>
      <c r="B132" s="10" t="s">
        <v>19</v>
      </c>
      <c r="C132" s="10">
        <v>2501</v>
      </c>
      <c r="D132" s="11">
        <v>25</v>
      </c>
      <c r="E132" s="11" t="s">
        <v>24</v>
      </c>
      <c r="F132" s="10">
        <v>2.9</v>
      </c>
      <c r="G132" s="12">
        <v>80.73</v>
      </c>
      <c r="H132" s="13">
        <v>20.35</v>
      </c>
      <c r="I132" s="16">
        <v>60.38</v>
      </c>
      <c r="J132" s="12">
        <f t="shared" si="6"/>
        <v>8344.58070110244</v>
      </c>
      <c r="K132" s="12">
        <f t="shared" si="7"/>
        <v>11156.97</v>
      </c>
      <c r="L132" s="12">
        <f>VLOOKUP(C132,'[1]2#一房一价表'!$B:$E,4,0)</f>
        <v>673658</v>
      </c>
      <c r="M132" s="12"/>
      <c r="N132" s="17" t="s">
        <v>21</v>
      </c>
      <c r="O132" s="18" t="s">
        <v>22</v>
      </c>
    </row>
    <row r="133" s="1" customFormat="1" ht="24.95" customHeight="1" spans="1:15">
      <c r="A133" s="10">
        <v>129</v>
      </c>
      <c r="B133" s="10" t="s">
        <v>19</v>
      </c>
      <c r="C133" s="10">
        <v>2502</v>
      </c>
      <c r="D133" s="11">
        <v>25</v>
      </c>
      <c r="E133" s="11" t="s">
        <v>24</v>
      </c>
      <c r="F133" s="10">
        <v>2.9</v>
      </c>
      <c r="G133" s="12">
        <v>80.73</v>
      </c>
      <c r="H133" s="13">
        <v>20.35</v>
      </c>
      <c r="I133" s="16">
        <v>60.38</v>
      </c>
      <c r="J133" s="12">
        <f t="shared" si="6"/>
        <v>8297.03951443082</v>
      </c>
      <c r="K133" s="12">
        <f t="shared" si="7"/>
        <v>11093.41</v>
      </c>
      <c r="L133" s="12">
        <f>VLOOKUP(C133,'[1]2#一房一价表'!$B:$E,4,0)</f>
        <v>669820</v>
      </c>
      <c r="M133" s="12"/>
      <c r="N133" s="17" t="s">
        <v>21</v>
      </c>
      <c r="O133" s="18" t="s">
        <v>22</v>
      </c>
    </row>
    <row r="134" s="1" customFormat="1" ht="24.95" customHeight="1" spans="1:15">
      <c r="A134" s="10">
        <v>130</v>
      </c>
      <c r="B134" s="10" t="s">
        <v>19</v>
      </c>
      <c r="C134" s="10">
        <v>2503</v>
      </c>
      <c r="D134" s="11">
        <v>25</v>
      </c>
      <c r="E134" s="11" t="s">
        <v>20</v>
      </c>
      <c r="F134" s="10">
        <v>2.9</v>
      </c>
      <c r="G134" s="12">
        <v>113.19</v>
      </c>
      <c r="H134" s="13">
        <v>28.53</v>
      </c>
      <c r="I134" s="16">
        <v>84.66</v>
      </c>
      <c r="J134" s="12">
        <f t="shared" si="6"/>
        <v>9003.58688930118</v>
      </c>
      <c r="K134" s="12">
        <f t="shared" si="7"/>
        <v>12037.75</v>
      </c>
      <c r="L134" s="12">
        <f>VLOOKUP(C134,'[1]2#一房一价表'!$B:$E,4,0)</f>
        <v>1019116</v>
      </c>
      <c r="M134" s="12"/>
      <c r="N134" s="17" t="s">
        <v>21</v>
      </c>
      <c r="O134" s="18" t="s">
        <v>22</v>
      </c>
    </row>
    <row r="135" s="1" customFormat="1" ht="24.95" customHeight="1" spans="1:15">
      <c r="A135" s="10">
        <v>131</v>
      </c>
      <c r="B135" s="10" t="s">
        <v>19</v>
      </c>
      <c r="C135" s="10">
        <v>2504</v>
      </c>
      <c r="D135" s="11">
        <v>25</v>
      </c>
      <c r="E135" s="11" t="s">
        <v>23</v>
      </c>
      <c r="F135" s="10">
        <v>2.9</v>
      </c>
      <c r="G135" s="12">
        <v>95</v>
      </c>
      <c r="H135" s="13">
        <v>23.94</v>
      </c>
      <c r="I135" s="16">
        <v>71.06</v>
      </c>
      <c r="J135" s="12">
        <f t="shared" si="6"/>
        <v>9034.2947368421</v>
      </c>
      <c r="K135" s="12">
        <f t="shared" si="7"/>
        <v>12077.93</v>
      </c>
      <c r="L135" s="12">
        <f>VLOOKUP(C135,'[1]2#一房一价表'!$B:$E,4,0)</f>
        <v>858258</v>
      </c>
      <c r="M135" s="12"/>
      <c r="N135" s="17" t="s">
        <v>21</v>
      </c>
      <c r="O135" s="18" t="s">
        <v>22</v>
      </c>
    </row>
    <row r="136" s="1" customFormat="1" ht="24.95" customHeight="1" spans="1:15">
      <c r="A136" s="10">
        <v>132</v>
      </c>
      <c r="B136" s="10" t="s">
        <v>19</v>
      </c>
      <c r="C136" s="10">
        <v>2505</v>
      </c>
      <c r="D136" s="11">
        <v>25</v>
      </c>
      <c r="E136" s="11" t="s">
        <v>23</v>
      </c>
      <c r="F136" s="10">
        <v>2.9</v>
      </c>
      <c r="G136" s="12">
        <v>95</v>
      </c>
      <c r="H136" s="13">
        <v>23.94</v>
      </c>
      <c r="I136" s="16">
        <v>71.06</v>
      </c>
      <c r="J136" s="12">
        <f t="shared" si="6"/>
        <v>9018.12631578947</v>
      </c>
      <c r="K136" s="12">
        <f t="shared" si="7"/>
        <v>12056.32</v>
      </c>
      <c r="L136" s="12">
        <f>VLOOKUP(C136,'[1]2#一房一价表'!$B:$E,4,0)</f>
        <v>856722</v>
      </c>
      <c r="M136" s="12"/>
      <c r="N136" s="17" t="s">
        <v>21</v>
      </c>
      <c r="O136" s="18" t="s">
        <v>22</v>
      </c>
    </row>
    <row r="137" s="1" customFormat="1" ht="24.95" customHeight="1" spans="1:15">
      <c r="A137" s="10">
        <v>133</v>
      </c>
      <c r="B137" s="10" t="s">
        <v>19</v>
      </c>
      <c r="C137" s="10">
        <v>2506</v>
      </c>
      <c r="D137" s="11">
        <v>25</v>
      </c>
      <c r="E137" s="11" t="s">
        <v>20</v>
      </c>
      <c r="F137" s="10">
        <v>2.9</v>
      </c>
      <c r="G137" s="12">
        <v>96.17</v>
      </c>
      <c r="H137" s="13">
        <v>24.24</v>
      </c>
      <c r="I137" s="16">
        <v>71.93</v>
      </c>
      <c r="J137" s="12">
        <f t="shared" si="6"/>
        <v>8920.32858479775</v>
      </c>
      <c r="K137" s="12">
        <f t="shared" si="7"/>
        <v>11926.43</v>
      </c>
      <c r="L137" s="12">
        <f>VLOOKUP(C137,'[1]2#一房一价表'!$B:$E,4,0)</f>
        <v>857868</v>
      </c>
      <c r="M137" s="12"/>
      <c r="N137" s="17" t="s">
        <v>21</v>
      </c>
      <c r="O137" s="18" t="s">
        <v>22</v>
      </c>
    </row>
    <row r="138" s="1" customFormat="1" ht="24.95" customHeight="1" spans="1:15">
      <c r="A138" s="10">
        <v>134</v>
      </c>
      <c r="B138" s="10" t="s">
        <v>19</v>
      </c>
      <c r="C138" s="10">
        <v>2601</v>
      </c>
      <c r="D138" s="11" t="s">
        <v>25</v>
      </c>
      <c r="E138" s="11" t="s">
        <v>23</v>
      </c>
      <c r="F138" s="10">
        <v>2.9</v>
      </c>
      <c r="G138" s="12">
        <v>113.68</v>
      </c>
      <c r="H138" s="13">
        <v>28.65</v>
      </c>
      <c r="I138" s="16">
        <v>85.03</v>
      </c>
      <c r="J138" s="12">
        <f t="shared" si="6"/>
        <v>9914.46164672766</v>
      </c>
      <c r="K138" s="12">
        <f t="shared" si="7"/>
        <v>13255.04</v>
      </c>
      <c r="L138" s="12">
        <f>VLOOKUP(C138,'[1]2#一房一价表'!$B:$E,4,0)</f>
        <v>1127076</v>
      </c>
      <c r="M138" s="12"/>
      <c r="N138" s="17" t="s">
        <v>21</v>
      </c>
      <c r="O138" s="17" t="s">
        <v>26</v>
      </c>
    </row>
    <row r="139" s="1" customFormat="1" ht="24.95" customHeight="1" spans="1:15">
      <c r="A139" s="10">
        <v>135</v>
      </c>
      <c r="B139" s="10" t="s">
        <v>19</v>
      </c>
      <c r="C139" s="10">
        <v>2602</v>
      </c>
      <c r="D139" s="11" t="s">
        <v>25</v>
      </c>
      <c r="E139" s="11" t="s">
        <v>23</v>
      </c>
      <c r="F139" s="10">
        <v>2.9</v>
      </c>
      <c r="G139" s="12">
        <v>113.68</v>
      </c>
      <c r="H139" s="13">
        <v>28.65</v>
      </c>
      <c r="I139" s="16">
        <v>85.03</v>
      </c>
      <c r="J139" s="12">
        <f t="shared" si="6"/>
        <v>9869.29099225897</v>
      </c>
      <c r="K139" s="12">
        <f t="shared" si="7"/>
        <v>13194.65</v>
      </c>
      <c r="L139" s="12">
        <f>VLOOKUP(C139,'[1]2#一房一价表'!$B:$E,4,0)</f>
        <v>1121941</v>
      </c>
      <c r="M139" s="12"/>
      <c r="N139" s="17" t="s">
        <v>21</v>
      </c>
      <c r="O139" s="17" t="s">
        <v>26</v>
      </c>
    </row>
    <row r="140" s="1" customFormat="1" ht="24.95" customHeight="1" spans="1:15">
      <c r="A140" s="10">
        <v>136</v>
      </c>
      <c r="B140" s="10" t="s">
        <v>19</v>
      </c>
      <c r="C140" s="10">
        <v>2603</v>
      </c>
      <c r="D140" s="11" t="s">
        <v>25</v>
      </c>
      <c r="E140" s="11" t="s">
        <v>27</v>
      </c>
      <c r="F140" s="10">
        <v>2.9</v>
      </c>
      <c r="G140" s="12">
        <v>139.02</v>
      </c>
      <c r="H140" s="13">
        <v>35.04</v>
      </c>
      <c r="I140" s="16">
        <v>103.98</v>
      </c>
      <c r="J140" s="12">
        <f t="shared" si="6"/>
        <v>10046.439361243</v>
      </c>
      <c r="K140" s="12">
        <f t="shared" si="7"/>
        <v>13431.97</v>
      </c>
      <c r="L140" s="12">
        <f>VLOOKUP(C140,'[1]2#一房一价表'!$B:$E,4,0)</f>
        <v>1396656</v>
      </c>
      <c r="M140" s="12"/>
      <c r="N140" s="17" t="s">
        <v>21</v>
      </c>
      <c r="O140" s="17" t="s">
        <v>26</v>
      </c>
    </row>
    <row r="141" s="1" customFormat="1" ht="24.95" customHeight="1" spans="1:15">
      <c r="A141" s="10">
        <v>137</v>
      </c>
      <c r="B141" s="10" t="s">
        <v>19</v>
      </c>
      <c r="C141" s="10">
        <v>2604</v>
      </c>
      <c r="D141" s="11" t="s">
        <v>25</v>
      </c>
      <c r="E141" s="11" t="s">
        <v>28</v>
      </c>
      <c r="F141" s="10">
        <v>2.9</v>
      </c>
      <c r="G141" s="12">
        <v>121.89</v>
      </c>
      <c r="H141" s="13">
        <v>30.72</v>
      </c>
      <c r="I141" s="16">
        <v>91.17</v>
      </c>
      <c r="J141" s="12">
        <f t="shared" si="6"/>
        <v>10104.1841004184</v>
      </c>
      <c r="K141" s="12">
        <f t="shared" si="7"/>
        <v>13508.82</v>
      </c>
      <c r="L141" s="12">
        <f>VLOOKUP(C141,'[1]2#一房一价表'!$B:$E,4,0)</f>
        <v>1231599</v>
      </c>
      <c r="M141" s="12"/>
      <c r="N141" s="17" t="s">
        <v>21</v>
      </c>
      <c r="O141" s="17" t="s">
        <v>26</v>
      </c>
    </row>
    <row r="142" s="1" customFormat="1" ht="24.95" customHeight="1" spans="1:15">
      <c r="A142" s="10">
        <v>138</v>
      </c>
      <c r="B142" s="10" t="s">
        <v>19</v>
      </c>
      <c r="C142" s="10">
        <v>2605</v>
      </c>
      <c r="D142" s="11" t="s">
        <v>25</v>
      </c>
      <c r="E142" s="11" t="s">
        <v>28</v>
      </c>
      <c r="F142" s="10">
        <v>2.9</v>
      </c>
      <c r="G142" s="12">
        <v>121.89</v>
      </c>
      <c r="H142" s="13">
        <v>30.72</v>
      </c>
      <c r="I142" s="16">
        <v>91.17</v>
      </c>
      <c r="J142" s="12">
        <f t="shared" si="6"/>
        <v>10088.8259906473</v>
      </c>
      <c r="K142" s="12">
        <f t="shared" si="7"/>
        <v>13488.29</v>
      </c>
      <c r="L142" s="12">
        <f>VLOOKUP(C142,'[1]2#一房一价表'!$B:$E,4,0)</f>
        <v>1229727</v>
      </c>
      <c r="M142" s="12"/>
      <c r="N142" s="17" t="s">
        <v>21</v>
      </c>
      <c r="O142" s="17" t="s">
        <v>26</v>
      </c>
    </row>
    <row r="143" s="1" customFormat="1" ht="24.95" customHeight="1" spans="1:15">
      <c r="A143" s="10">
        <v>139</v>
      </c>
      <c r="B143" s="10" t="s">
        <v>19</v>
      </c>
      <c r="C143" s="10">
        <v>2606</v>
      </c>
      <c r="D143" s="11" t="s">
        <v>25</v>
      </c>
      <c r="E143" s="11" t="s">
        <v>27</v>
      </c>
      <c r="F143" s="10">
        <v>2.9</v>
      </c>
      <c r="G143" s="12">
        <v>119.86</v>
      </c>
      <c r="H143" s="13">
        <v>30.21</v>
      </c>
      <c r="I143" s="16">
        <v>89.65</v>
      </c>
      <c r="J143" s="12">
        <f t="shared" si="6"/>
        <v>9963.18204572001</v>
      </c>
      <c r="K143" s="12">
        <f t="shared" si="7"/>
        <v>13320.55</v>
      </c>
      <c r="L143" s="12">
        <f>VLOOKUP(C143,'[1]2#一房一价表'!$B:$E,4,0)</f>
        <v>1194187</v>
      </c>
      <c r="M143" s="12"/>
      <c r="N143" s="17" t="s">
        <v>21</v>
      </c>
      <c r="O143" s="17" t="s">
        <v>26</v>
      </c>
    </row>
    <row r="144" s="1" customFormat="1" ht="24.95" customHeight="1" spans="1:16">
      <c r="A144" s="19" t="s">
        <v>29</v>
      </c>
      <c r="B144" s="20"/>
      <c r="C144" s="20"/>
      <c r="D144" s="20"/>
      <c r="E144" s="20"/>
      <c r="F144" s="21"/>
      <c r="G144" s="12">
        <f>SUM(G5:G143)</f>
        <v>13236.75</v>
      </c>
      <c r="H144" s="12">
        <f>SUM(H5:H143)</f>
        <v>3336.18</v>
      </c>
      <c r="I144" s="12">
        <f>SUM(I5:I143)</f>
        <v>9900.57000000001</v>
      </c>
      <c r="J144" s="13">
        <f>ROUND(L144/G144,0)</f>
        <v>8512</v>
      </c>
      <c r="K144" s="12">
        <f>ROUND(L144/I144,2)</f>
        <v>11380.43</v>
      </c>
      <c r="L144" s="12">
        <f>SUM(L5:L143)</f>
        <v>112672764</v>
      </c>
      <c r="M144" s="13"/>
      <c r="N144" s="12"/>
      <c r="O144" s="17"/>
      <c r="P144" s="24">
        <f>(8773-J144)/J144</f>
        <v>0.0306625939849624</v>
      </c>
    </row>
    <row r="145" s="1" customFormat="1" ht="50" customHeight="1" spans="1:16">
      <c r="A145" s="19" t="s">
        <v>30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1"/>
      <c r="P145" s="25"/>
    </row>
    <row r="146" s="1" customFormat="1" ht="84" customHeight="1" spans="1:16">
      <c r="A146" s="22" t="s">
        <v>31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6"/>
    </row>
    <row r="147" s="2" customFormat="1" ht="24.95" customHeight="1" spans="1:16">
      <c r="A147" s="23" t="s">
        <v>32</v>
      </c>
      <c r="B147" s="23"/>
      <c r="C147" s="23"/>
      <c r="D147" s="23"/>
      <c r="E147" s="23"/>
      <c r="F147" s="23"/>
      <c r="G147" s="23"/>
      <c r="H147" s="23"/>
      <c r="I147" s="23"/>
      <c r="J147" s="27" t="s">
        <v>33</v>
      </c>
      <c r="K147" s="27"/>
      <c r="L147" s="27"/>
      <c r="M147" s="23"/>
      <c r="N147" s="23"/>
      <c r="O147" s="23"/>
      <c r="P147" s="23"/>
    </row>
    <row r="148" s="2" customFormat="1" ht="24.95" customHeight="1" spans="1:16">
      <c r="A148" s="23" t="s">
        <v>34</v>
      </c>
      <c r="B148" s="23"/>
      <c r="C148" s="23"/>
      <c r="D148" s="23"/>
      <c r="E148" s="23"/>
      <c r="F148" s="23"/>
      <c r="G148" s="23"/>
      <c r="H148" s="23"/>
      <c r="I148" s="23"/>
      <c r="J148" s="27" t="s">
        <v>35</v>
      </c>
      <c r="K148" s="27"/>
      <c r="L148" s="27"/>
      <c r="M148" s="23"/>
      <c r="N148" s="23"/>
      <c r="O148" s="23"/>
      <c r="P148" s="23"/>
    </row>
    <row r="149" s="2" customFormat="1" ht="24.95" customHeight="1" spans="1:11">
      <c r="A149" s="23" t="s">
        <v>36</v>
      </c>
      <c r="B149" s="23"/>
      <c r="C149" s="23"/>
      <c r="D149" s="23"/>
      <c r="E149" s="23"/>
      <c r="F149" s="23"/>
      <c r="K149" s="28"/>
    </row>
    <row r="150" s="1" customFormat="1" ht="24.95" customHeight="1" spans="11:11">
      <c r="K150" s="3"/>
    </row>
    <row r="151" s="1" customFormat="1" ht="24.95" customHeight="1" spans="11:11">
      <c r="K151" s="3"/>
    </row>
    <row r="152" s="1" customFormat="1" ht="24.95" customHeight="1" spans="11:11">
      <c r="K152" s="3"/>
    </row>
    <row r="153" s="1" customFormat="1" ht="24.95" customHeight="1" spans="11:11">
      <c r="K153" s="3"/>
    </row>
    <row r="154" s="1" customFormat="1" ht="24.95" customHeight="1" spans="11:11">
      <c r="K154" s="3"/>
    </row>
    <row r="155" s="1" customFormat="1" ht="24.95" customHeight="1" spans="11:11">
      <c r="K155" s="3"/>
    </row>
    <row r="156" s="1" customFormat="1" ht="24.95" customHeight="1" spans="11:11">
      <c r="K156" s="3"/>
    </row>
    <row r="157" s="1" customFormat="1" ht="24.95" customHeight="1" spans="11:11">
      <c r="K157" s="3"/>
    </row>
    <row r="158" s="1" customFormat="1" ht="31" customHeight="1" spans="11:11">
      <c r="K158" s="3"/>
    </row>
    <row r="159" s="1" customFormat="1" ht="42" customHeight="1" spans="11:11">
      <c r="K159" s="3"/>
    </row>
    <row r="160" s="1" customFormat="1" ht="52" customHeight="1" spans="11:11">
      <c r="K160" s="3"/>
    </row>
    <row r="161" s="1" customFormat="1" ht="27" customHeight="1" spans="11:11">
      <c r="K161" s="3"/>
    </row>
    <row r="162" s="1" customFormat="1" ht="26" customHeight="1" spans="11:11">
      <c r="K162" s="3"/>
    </row>
  </sheetData>
  <autoFilter ref="A4:U149">
    <sortState ref="A4:U149">
      <sortCondition ref="C4" descending="1"/>
    </sortState>
    <extLst/>
  </autoFilter>
  <mergeCells count="10">
    <mergeCell ref="A1:B1"/>
    <mergeCell ref="A2:O2"/>
    <mergeCell ref="A144:F144"/>
    <mergeCell ref="A145:O145"/>
    <mergeCell ref="A146:O146"/>
    <mergeCell ref="A147:E147"/>
    <mergeCell ref="J147:L147"/>
    <mergeCell ref="A148:E148"/>
    <mergeCell ref="J148:L148"/>
    <mergeCell ref="A149:E149"/>
  </mergeCells>
  <pageMargins left="0.314583333333333" right="0.0784722222222222" top="0.156944444444444" bottom="0.550694444444444" header="0.196527777777778" footer="0.118055555555556"/>
  <pageSetup paperSize="9" scale="52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WPS_1635568245</cp:lastModifiedBy>
  <dcterms:created xsi:type="dcterms:W3CDTF">2011-04-26T02:07:00Z</dcterms:created>
  <cp:lastPrinted>2016-10-10T07:02:00Z</cp:lastPrinted>
  <dcterms:modified xsi:type="dcterms:W3CDTF">2022-06-21T03:13:12Z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true</vt:bool>
  </property>
  <property fmtid="{D5CDD505-2E9C-101B-9397-08002B2CF9AE}" pid="4" name="ICV">
    <vt:lpwstr>12C33578F4E14FE9B51203665E11EAAE</vt:lpwstr>
  </property>
</Properties>
</file>