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Sheet1!$A$5:$O$17</definedName>
    <definedName name="_xlnm.Print_Titles" localSheetId="0">Sheet1!$1:$5</definedName>
    <definedName name="_xlnm.Print_Area" localSheetId="0">Sheet1!$A$1:$O$16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<sst xmlns="http://schemas.openxmlformats.org/spreadsheetml/2006/main" count="78" uniqueCount="43">
  <si>
    <t>附件2</t>
  </si>
  <si>
    <t>清远市新建商品住房销售价格备案表</t>
  </si>
  <si>
    <t>房地产开发企业名称或中介服务机构名称：清远鑫恒房地产有限公司</t>
  </si>
  <si>
    <t>项目(楼盘)名称：</t>
  </si>
  <si>
    <t>清远保利麓湖花园41栋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</si>
  <si>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</si>
  <si>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</si>
  <si>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</si>
  <si>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</si>
  <si>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</si>
  <si>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</si>
  <si>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</si>
  <si>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</si>
  <si>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</si>
  <si>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</si>
  <si>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</si>
  <si>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</si>
  <si>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</si>
  <si>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</si>
  <si>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</si>
  <si>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41栋</t>
  </si>
  <si>
    <t>1F</t>
  </si>
  <si>
    <t>二居室</t>
  </si>
  <si>
    <t>未售</t>
  </si>
  <si>
    <t>含精装修1504元/㎡（建筑面积）</t>
  </si>
  <si>
    <t>3F</t>
  </si>
  <si>
    <t>含精装修1507元/㎡（建筑面积）</t>
  </si>
  <si>
    <t>含精装修1508元/㎡（建筑面积）</t>
  </si>
  <si>
    <t>含精装修1509元/㎡（建筑面积）</t>
  </si>
  <si>
    <t>含精装修1510元/㎡（建筑面积）</t>
  </si>
  <si>
    <t>本楼栋总面积/均价</t>
  </si>
  <si>
    <t>-</t>
  </si>
  <si>
    <t>本栋销售住宅共5套，销售住宅总建筑面积：662.42㎡，套内面积：516.59㎡，分摊面积：145.83㎡，销售均价：11636元/㎡（建筑面积）、14921元/㎡（套内建筑面积）。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</si>
  <si>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</si>
  <si>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</si>
  <si>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价格举报投诉电话：12345</t>
  </si>
  <si>
    <t>本表一式三份</t>
  </si>
  <si>
    <t>现售价</t>
  </si>
  <si>
    <t>现网签价</t>
  </si>
  <si>
    <t>现调价</t>
  </si>
  <si>
    <t>调价后可签约价</t>
  </si>
  <si>
    <t>正则可签</t>
  </si>
  <si>
    <t>同楼栋最高可调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</si>
</sst>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6">
    <font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8"/>
      <color theme="1"/>
      <name val="DengXian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DengXian"/>
      <charset val="134"/>
      <scheme val="minor"/>
    </font>
    <font>
      <sz val="18"/>
      <name val="黑体"/>
      <charset val="134"/>
    </font>
    <font>
      <sz val="20"/>
      <name val="方正小标宋简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2"/>
      <name val="DengXian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u/>
      <sz val="16"/>
      <color theme="1"/>
      <name val="仿宋"/>
      <charset val="134"/>
    </font>
    <font>
      <sz val="16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178" fontId="3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78" fontId="13" fillId="0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justify" vertical="center"/>
    </xf>
    <xf numFmtId="10" fontId="6" fillId="0" borderId="0" xfId="3" applyNumberFormat="1" applyFont="1" applyFill="1" applyAlignment="1">
      <alignment horizontal="left" vertical="center"/>
    </xf>
    <xf numFmtId="10" fontId="16" fillId="0" borderId="0" xfId="3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0" fillId="0" borderId="0" xfId="3" applyFill="1" applyAlignment="1">
      <alignment horizontal="center" vertical="center"/>
    </xf>
    <xf numFmtId="10" fontId="0" fillId="0" borderId="0" xfId="3" applyNumberForma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zoomScale="85" zoomScaleNormal="85" workbookViewId="0">
      <selection activeCell="L16" sqref="L16"/>
    </sheetView>
  </sheetViews>
  <sheetFormatPr defaultColWidth="8.875" defaultRowHeight="14.25"/>
  <cols>
    <col min="1" max="1" width="8.875" style="10"/>
    <col min="2" max="2" width="11.875" style="10" customWidth="1"/>
    <col min="3" max="3" width="14.125" style="10" customWidth="1"/>
    <col min="4" max="4" width="8.875" style="10" customWidth="1"/>
    <col min="5" max="5" width="15.1333333333333" style="10" customWidth="1"/>
    <col min="6" max="6" width="8.875" style="10" customWidth="1"/>
    <col min="7" max="7" width="14.625" style="10" customWidth="1"/>
    <col min="8" max="8" width="24.625" style="10" customWidth="1"/>
    <col min="9" max="9" width="18.625" style="10" customWidth="1"/>
    <col min="10" max="10" width="12.875" style="10" customWidth="1"/>
    <col min="11" max="11" width="17.5" style="10" customWidth="1"/>
    <col min="12" max="12" width="16.875" style="10" customWidth="1"/>
    <col min="13" max="13" width="10" style="10" customWidth="1"/>
    <col min="14" max="14" width="8.5" style="10" customWidth="1"/>
    <col min="15" max="15" width="38.875" style="10" customWidth="1"/>
    <col min="16" max="16384" width="8.875" style="10"/>
  </cols>
  <sheetData>
    <row r="1" s="5" customFormat="1" ht="23.25" spans="1:10">
      <c r="A1" s="11" t="s">
        <v>0</v>
      </c>
      <c r="B1" s="11"/>
      <c r="J1" s="25"/>
    </row>
    <row r="2" s="5" customFormat="1" ht="25.5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5" customFormat="1" ht="23.25" spans="1:15">
      <c r="A3" s="13" t="s">
        <v>2</v>
      </c>
      <c r="B3" s="13"/>
      <c r="C3" s="13"/>
      <c r="D3" s="13"/>
      <c r="E3" s="13"/>
      <c r="F3" s="13"/>
      <c r="G3" s="13"/>
      <c r="H3" s="14"/>
      <c r="I3" s="14" t="s">
        <v>3</v>
      </c>
      <c r="J3" s="26" t="s">
        <v>4</v>
      </c>
      <c r="K3" s="26"/>
      <c r="L3" s="27"/>
      <c r="M3" s="27"/>
      <c r="N3" s="27"/>
      <c r="O3" s="27"/>
    </row>
    <row r="4" s="6" customFormat="1" spans="1:15">
      <c r="A4" s="15" t="s">
        <v>5</v>
      </c>
      <c r="B4" s="16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28" t="s">
        <v>13</v>
      </c>
      <c r="J4" s="29" t="s">
        <v>14</v>
      </c>
      <c r="K4" s="16" t="s">
        <v>15</v>
      </c>
      <c r="L4" s="28" t="s">
        <v>16</v>
      </c>
      <c r="M4" s="28" t="s">
        <v>17</v>
      </c>
      <c r="N4" s="16" t="s">
        <v>18</v>
      </c>
      <c r="O4" s="15" t="s">
        <v>19</v>
      </c>
    </row>
    <row r="5" s="6" customFormat="1" spans="1:15">
      <c r="A5" s="15"/>
      <c r="B5" s="16"/>
      <c r="C5" s="16"/>
      <c r="D5" s="16"/>
      <c r="E5" s="16"/>
      <c r="F5" s="16"/>
      <c r="G5" s="16"/>
      <c r="H5" s="16"/>
      <c r="I5" s="30"/>
      <c r="J5" s="29"/>
      <c r="K5" s="16"/>
      <c r="L5" s="30"/>
      <c r="M5" s="30"/>
      <c r="N5" s="16"/>
      <c r="O5" s="15"/>
    </row>
    <row r="6" s="7" customFormat="1" ht="43" customHeight="1" spans="1:15">
      <c r="A6" s="7">
        <v>1</v>
      </c>
      <c r="B6" s="1" t="s">
        <v>20</v>
      </c>
      <c r="C6" s="1">
        <v>105</v>
      </c>
      <c r="D6" s="1" t="s">
        <v>21</v>
      </c>
      <c r="E6" s="1" t="s">
        <v>22</v>
      </c>
      <c r="F6" s="17">
        <v>3.3</v>
      </c>
      <c r="G6" s="17">
        <v>120.39</v>
      </c>
      <c r="H6" s="17">
        <v>5.56</v>
      </c>
      <c r="I6" s="17">
        <v>114.83</v>
      </c>
      <c r="J6" s="31">
        <f t="shared" ref="J6:J11" si="0">L6/G6</f>
        <v>11999.9218227037</v>
      </c>
      <c r="K6" s="31">
        <f t="shared" ref="K6:K11" si="1">L6/I6</f>
        <v>12580.9508685474</v>
      </c>
      <c r="L6" s="2">
        <v>1444670.58823529</v>
      </c>
      <c r="M6" s="32"/>
      <c r="N6" s="33" t="s">
        <v>23</v>
      </c>
      <c r="O6" s="34" t="s">
        <v>24</v>
      </c>
    </row>
    <row r="7" s="7" customFormat="1" ht="43" customHeight="1" spans="1:15">
      <c r="A7" s="1">
        <v>2</v>
      </c>
      <c r="B7" s="1" t="s">
        <v>20</v>
      </c>
      <c r="C7" s="1">
        <v>308</v>
      </c>
      <c r="D7" s="18" t="s">
        <v>25</v>
      </c>
      <c r="E7" s="1" t="s">
        <v>22</v>
      </c>
      <c r="F7" s="17">
        <v>3.3</v>
      </c>
      <c r="G7" s="17">
        <v>136.02</v>
      </c>
      <c r="H7" s="17">
        <v>35.01</v>
      </c>
      <c r="I7" s="17">
        <v>101.01</v>
      </c>
      <c r="J7" s="31">
        <f t="shared" si="0"/>
        <v>11690.4646375533</v>
      </c>
      <c r="K7" s="31">
        <f t="shared" si="1"/>
        <v>15742.372042372</v>
      </c>
      <c r="L7" s="2">
        <v>1590137</v>
      </c>
      <c r="M7" s="32"/>
      <c r="N7" s="33" t="s">
        <v>23</v>
      </c>
      <c r="O7" s="34" t="s">
        <v>26</v>
      </c>
    </row>
    <row r="8" s="7" customFormat="1" ht="43" customHeight="1" spans="1:15">
      <c r="A8" s="1">
        <v>3</v>
      </c>
      <c r="B8" s="1" t="s">
        <v>20</v>
      </c>
      <c r="C8" s="1">
        <v>309</v>
      </c>
      <c r="D8" s="18" t="s">
        <v>25</v>
      </c>
      <c r="E8" s="1" t="s">
        <v>22</v>
      </c>
      <c r="F8" s="17">
        <v>3.3</v>
      </c>
      <c r="G8" s="17">
        <v>134.23</v>
      </c>
      <c r="H8" s="17">
        <v>34.97</v>
      </c>
      <c r="I8" s="17">
        <v>99.26</v>
      </c>
      <c r="J8" s="31">
        <f t="shared" si="0"/>
        <v>11869.1872159726</v>
      </c>
      <c r="K8" s="31">
        <f t="shared" si="1"/>
        <v>16050.7858150312</v>
      </c>
      <c r="L8" s="2">
        <v>1593201</v>
      </c>
      <c r="M8" s="32"/>
      <c r="N8" s="33" t="s">
        <v>23</v>
      </c>
      <c r="O8" s="34" t="s">
        <v>27</v>
      </c>
    </row>
    <row r="9" s="7" customFormat="1" ht="43" customHeight="1" spans="1:15">
      <c r="A9" s="1">
        <v>4</v>
      </c>
      <c r="B9" s="1" t="s">
        <v>20</v>
      </c>
      <c r="C9" s="1">
        <v>310</v>
      </c>
      <c r="D9" s="18" t="s">
        <v>25</v>
      </c>
      <c r="E9" s="1" t="s">
        <v>22</v>
      </c>
      <c r="F9" s="17">
        <v>3.3</v>
      </c>
      <c r="G9" s="17">
        <v>135.76</v>
      </c>
      <c r="H9" s="17">
        <v>35.28</v>
      </c>
      <c r="I9" s="17">
        <v>100.48</v>
      </c>
      <c r="J9" s="31">
        <f t="shared" si="0"/>
        <v>10976.112256924</v>
      </c>
      <c r="K9" s="31">
        <f t="shared" si="1"/>
        <v>14829.986066879</v>
      </c>
      <c r="L9" s="2">
        <v>1490117</v>
      </c>
      <c r="M9" s="32"/>
      <c r="N9" s="33" t="s">
        <v>23</v>
      </c>
      <c r="O9" s="34" t="s">
        <v>28</v>
      </c>
    </row>
    <row r="10" s="7" customFormat="1" ht="43" customHeight="1" spans="1:15">
      <c r="A10" s="1">
        <v>5</v>
      </c>
      <c r="B10" s="1" t="s">
        <v>20</v>
      </c>
      <c r="C10" s="1">
        <v>311</v>
      </c>
      <c r="D10" s="18" t="s">
        <v>25</v>
      </c>
      <c r="E10" s="1" t="s">
        <v>22</v>
      </c>
      <c r="F10" s="17">
        <v>3.3</v>
      </c>
      <c r="G10" s="17">
        <v>136.02</v>
      </c>
      <c r="H10" s="17">
        <v>35.01</v>
      </c>
      <c r="I10" s="17">
        <v>101.01</v>
      </c>
      <c r="J10" s="31">
        <f t="shared" si="0"/>
        <v>11689.5383031907</v>
      </c>
      <c r="K10" s="31">
        <f t="shared" si="1"/>
        <v>15741.1246411246</v>
      </c>
      <c r="L10" s="2">
        <v>1590011</v>
      </c>
      <c r="M10" s="32"/>
      <c r="N10" s="33" t="s">
        <v>23</v>
      </c>
      <c r="O10" s="34" t="s">
        <v>29</v>
      </c>
    </row>
    <row r="11" s="7" customFormat="1" ht="47.25" spans="1:15">
      <c r="A11" s="18" t="s">
        <v>30</v>
      </c>
      <c r="B11" s="18" t="s">
        <v>31</v>
      </c>
      <c r="C11" s="18" t="s">
        <v>31</v>
      </c>
      <c r="D11" s="18" t="s">
        <v>31</v>
      </c>
      <c r="E11" s="18" t="s">
        <v>31</v>
      </c>
      <c r="F11" s="18" t="s">
        <v>31</v>
      </c>
      <c r="G11" s="19">
        <f>SUM(G6:G10)</f>
        <v>662.42</v>
      </c>
      <c r="H11" s="18">
        <f>SUM(H6:H10)</f>
        <v>145.83</v>
      </c>
      <c r="I11" s="19">
        <f>SUM(I6:I10)</f>
        <v>516.59</v>
      </c>
      <c r="J11" s="35">
        <f t="shared" si="0"/>
        <v>11636.3282935831</v>
      </c>
      <c r="K11" s="35">
        <f t="shared" si="1"/>
        <v>14921.1881535363</v>
      </c>
      <c r="L11" s="35">
        <f>SUM(L6:L10)</f>
        <v>7708136.58823529</v>
      </c>
      <c r="M11" s="32"/>
      <c r="N11" s="33"/>
      <c r="O11" s="34"/>
    </row>
    <row r="12" s="8" customFormat="1" ht="28.5" customHeight="1" spans="1:15">
      <c r="A12" s="20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36"/>
    </row>
    <row r="13" s="6" customFormat="1" ht="61" customHeight="1" spans="1:15">
      <c r="A13" s="22" t="s">
        <v>33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="9" customFormat="1" ht="27" customHeight="1" spans="1:15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37"/>
      <c r="K14" s="24"/>
      <c r="L14" s="24"/>
      <c r="M14" s="24"/>
      <c r="N14" s="24"/>
      <c r="O14" s="24"/>
    </row>
    <row r="15" s="9" customFormat="1" ht="27" customHeight="1" spans="1:15">
      <c r="A15" s="24" t="s">
        <v>35</v>
      </c>
      <c r="B15" s="24"/>
      <c r="C15" s="24"/>
      <c r="D15" s="24"/>
      <c r="E15" s="24"/>
      <c r="F15" s="24"/>
      <c r="G15" s="24"/>
      <c r="H15" s="24"/>
      <c r="I15" s="24"/>
      <c r="K15" s="24"/>
      <c r="L15" s="24"/>
      <c r="M15" s="24"/>
      <c r="N15" s="24"/>
      <c r="O15" s="24"/>
    </row>
    <row r="16" s="9" customFormat="1" ht="27" customHeight="1" spans="1:12">
      <c r="A16" s="24" t="s">
        <v>36</v>
      </c>
      <c r="B16" s="24"/>
      <c r="C16" s="24"/>
      <c r="D16" s="24"/>
      <c r="E16" s="24"/>
      <c r="J16" s="38"/>
      <c r="K16" s="39"/>
      <c r="L16" s="39"/>
    </row>
    <row r="17" ht="30" customHeight="1" spans="11:15">
      <c r="K17" s="40"/>
      <c r="L17" s="41"/>
      <c r="M17" s="42"/>
      <c r="O17" s="43"/>
    </row>
  </sheetData>
  <autoFilter xmlns:etc="http://www.wps.cn/officeDocument/2017/etCustomData" ref="A5:O17" etc:filterBottomFollowUsedRange="0">
    <extLst/>
  </autoFilter>
  <sortState ref="A6:R17">
    <sortCondition ref="B6:B17" sortBy="cellColor" dxfId="0"/>
  </sortState>
  <mergeCells count="25">
    <mergeCell ref="A1:B1"/>
    <mergeCell ref="A2:O2"/>
    <mergeCell ref="J3:K3"/>
    <mergeCell ref="A12:O12"/>
    <mergeCell ref="A13:O13"/>
    <mergeCell ref="A14:E14"/>
    <mergeCell ref="K14:L14"/>
    <mergeCell ref="A15:E15"/>
    <mergeCell ref="K15:L15"/>
    <mergeCell ref="A16:E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7638888888889" right="0.707638888888889" top="0.747916666666667" bottom="0.747916666666667" header="0.313888888888889" footer="0.313888888888889"/>
  <pageSetup paperSize="9" scale="4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M24"/>
  <sheetViews>
    <sheetView workbookViewId="0">
      <selection activeCell="K21" sqref="K21:K24"/>
    </sheetView>
  </sheetViews>
  <sheetFormatPr defaultColWidth="9" defaultRowHeight="14.25"/>
  <cols>
    <col min="5" max="5" width="11.125" customWidth="1"/>
    <col min="8" max="8" width="12.625"/>
    <col min="9" max="9" width="15" customWidth="1"/>
    <col min="10" max="11" width="12.625"/>
    <col min="12" max="12" width="15" customWidth="1"/>
  </cols>
  <sheetData>
    <row r="7" spans="5:12">
      <c r="E7" t="s">
        <v>37</v>
      </c>
      <c r="G7" t="s">
        <v>38</v>
      </c>
      <c r="H7" t="s">
        <v>39</v>
      </c>
      <c r="I7" t="s">
        <v>40</v>
      </c>
      <c r="J7" t="s">
        <v>41</v>
      </c>
      <c r="L7" t="s">
        <v>42</v>
      </c>
    </row>
    <row r="8" ht="18" spans="3:12">
      <c r="C8" s="1" t="s">
        <v>20</v>
      </c>
      <c r="D8" s="1">
        <v>104</v>
      </c>
      <c r="E8" s="2">
        <v>2025595</v>
      </c>
      <c r="G8">
        <v>1324738</v>
      </c>
      <c r="H8">
        <v>1558332</v>
      </c>
      <c r="I8">
        <f>H8*0.85</f>
        <v>1324582.2</v>
      </c>
      <c r="J8">
        <f>G8-I8</f>
        <v>155.800000000047</v>
      </c>
      <c r="L8">
        <f>H8*1.5</f>
        <v>2337498</v>
      </c>
    </row>
    <row r="9" ht="18" spans="3:8">
      <c r="C9" s="1" t="s">
        <v>20</v>
      </c>
      <c r="D9" s="1">
        <v>105</v>
      </c>
      <c r="E9" s="2">
        <v>2019312</v>
      </c>
      <c r="H9" s="2">
        <v>2009312</v>
      </c>
    </row>
    <row r="10" ht="18" spans="3:8">
      <c r="C10" s="1" t="s">
        <v>20</v>
      </c>
      <c r="D10" s="1">
        <v>308</v>
      </c>
      <c r="E10" s="3">
        <v>2063137</v>
      </c>
      <c r="H10" s="3">
        <v>2053137</v>
      </c>
    </row>
    <row r="11" ht="18" spans="3:8">
      <c r="C11" s="1" t="s">
        <v>20</v>
      </c>
      <c r="D11" s="1">
        <v>309</v>
      </c>
      <c r="E11" s="2">
        <v>2029201</v>
      </c>
      <c r="H11" s="2">
        <v>2019201</v>
      </c>
    </row>
    <row r="12" ht="18" spans="3:8">
      <c r="C12" s="1" t="s">
        <v>20</v>
      </c>
      <c r="D12" s="1">
        <v>310</v>
      </c>
      <c r="E12" s="3">
        <v>2053317</v>
      </c>
      <c r="H12" s="3">
        <v>2043317</v>
      </c>
    </row>
    <row r="13" ht="18" spans="3:8">
      <c r="C13" s="1" t="s">
        <v>20</v>
      </c>
      <c r="D13" s="1">
        <v>311</v>
      </c>
      <c r="E13" s="3">
        <v>2087011</v>
      </c>
      <c r="H13" s="3">
        <v>2077011</v>
      </c>
    </row>
    <row r="19" spans="8:13">
      <c r="H19" t="s">
        <v>37</v>
      </c>
      <c r="J19" t="s">
        <v>38</v>
      </c>
      <c r="K19" t="s">
        <v>39</v>
      </c>
      <c r="L19" t="s">
        <v>40</v>
      </c>
      <c r="M19" t="s">
        <v>41</v>
      </c>
    </row>
    <row r="20" ht="18" spans="6:13">
      <c r="F20" s="1" t="s">
        <v>20</v>
      </c>
      <c r="G20" s="1">
        <v>105</v>
      </c>
      <c r="H20" s="2">
        <v>1793312</v>
      </c>
      <c r="J20">
        <v>1227979</v>
      </c>
      <c r="K20" s="4">
        <v>1444670.58823529</v>
      </c>
      <c r="L20">
        <v>1227970</v>
      </c>
      <c r="M20">
        <f>J20-L20</f>
        <v>9</v>
      </c>
    </row>
    <row r="21" ht="18" spans="6:11">
      <c r="F21" s="1" t="s">
        <v>20</v>
      </c>
      <c r="G21" s="1">
        <v>308</v>
      </c>
      <c r="H21" s="3">
        <v>1800137</v>
      </c>
      <c r="K21">
        <f>H21-10000</f>
        <v>1790137</v>
      </c>
    </row>
    <row r="22" ht="18" spans="6:11">
      <c r="F22" s="1" t="s">
        <v>20</v>
      </c>
      <c r="G22" s="1">
        <v>309</v>
      </c>
      <c r="H22" s="2">
        <v>1803201</v>
      </c>
      <c r="K22">
        <f>H22-10000</f>
        <v>1793201</v>
      </c>
    </row>
    <row r="23" ht="18" spans="6:11">
      <c r="F23" s="1" t="s">
        <v>20</v>
      </c>
      <c r="G23" s="1">
        <v>310</v>
      </c>
      <c r="H23" s="3">
        <v>1700117</v>
      </c>
      <c r="K23">
        <f>H23-10000</f>
        <v>1690117</v>
      </c>
    </row>
    <row r="24" ht="18" spans="6:11">
      <c r="F24" s="1" t="s">
        <v>20</v>
      </c>
      <c r="G24" s="1">
        <v>311</v>
      </c>
      <c r="H24" s="3">
        <v>1800011</v>
      </c>
      <c r="K24">
        <f>H24-10000</f>
        <v>1790011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2006-09-13T11:21:00Z</dcterms:created>
  <dcterms:modified xsi:type="dcterms:W3CDTF">2025-07-16T01:34:13Z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3CAEB7A0A0B14D8E8089B5B4B33DF14D_13</vt:lpwstr>
  </property>
</Properties>
</file>