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E:\02清远天赋\提交政府资料（抵解押、备案价、撤销网签）\1、备案价调整\20250703备案价调整3#\"/>
    </mc:Choice>
  </mc:AlternateContent>
  <xr:revisionPtr revIDLastSave="0" documentId="13_ncr:1_{B9BD1106-3A6B-4E82-8B06-CF48E8513E92}" xr6:coauthVersionLast="47" xr6:coauthVersionMax="47" xr10:uidLastSave="{00000000-0000-0000-0000-000000000000}"/>
  <bookViews>
    <workbookView xWindow="-110" yWindow="-110" windowWidth="25820" windowHeight="15500" tabRatio="664" firstSheet="2" activeTab="2" xr2:uid="{00000000-000D-0000-FFFF-FFFF00000000}"/>
  </bookViews>
  <sheets>
    <sheet name="户型定价" sheetId="17" state="hidden" r:id="rId1"/>
    <sheet name="A栋分户定价" sheetId="18" state="hidden" r:id="rId2"/>
    <sheet name="Sheet3" sheetId="21" r:id="rId3"/>
    <sheet name="一房一价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Sheet3!$A$5:$V$172</definedName>
    <definedName name="_xlnm.Print_Area" localSheetId="2">Sheet3!$A$1:$O$172</definedName>
    <definedName name="_xlnm.Print_Titles" localSheetId="2">Sheet3!$4:$5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7" i="21" l="1"/>
  <c r="H167" i="21"/>
  <c r="G167" i="21"/>
  <c r="I167" i="21"/>
  <c r="J167" i="21"/>
  <c r="K167" i="21"/>
  <c r="AC152" i="9"/>
  <c r="AB152" i="9"/>
  <c r="AA152" i="9"/>
  <c r="AC119" i="9"/>
  <c r="AB119" i="9"/>
  <c r="AA119" i="9"/>
  <c r="I119" i="9"/>
  <c r="H119" i="9"/>
  <c r="G119" i="9"/>
  <c r="I97" i="9"/>
  <c r="H97" i="9"/>
  <c r="G97" i="9"/>
  <c r="AC86" i="9"/>
  <c r="AB86" i="9"/>
  <c r="AA86" i="9"/>
  <c r="I75" i="9"/>
  <c r="H75" i="9"/>
  <c r="G75" i="9"/>
  <c r="AC53" i="9"/>
  <c r="AB53" i="9"/>
  <c r="AA53" i="9"/>
  <c r="I53" i="9"/>
  <c r="H53" i="9"/>
  <c r="G53" i="9"/>
  <c r="AC20" i="9"/>
  <c r="AB20" i="9"/>
  <c r="AA20" i="9"/>
  <c r="I20" i="9"/>
  <c r="H20" i="9"/>
  <c r="G20" i="9"/>
  <c r="Q172" i="21"/>
  <c r="Q171" i="21"/>
  <c r="Q170" i="21"/>
  <c r="Q169" i="21"/>
  <c r="Q168" i="21"/>
  <c r="Q167" i="21"/>
  <c r="Q144" i="21"/>
  <c r="Q143" i="21"/>
  <c r="Q142" i="21"/>
  <c r="Q141" i="21"/>
  <c r="Q140" i="21"/>
  <c r="Q139" i="21"/>
  <c r="Q138" i="21"/>
  <c r="Q137" i="21"/>
  <c r="Q136" i="21"/>
  <c r="Q135" i="21"/>
  <c r="Q134" i="21"/>
  <c r="Q133" i="21"/>
  <c r="Q132" i="21"/>
  <c r="Q131" i="21"/>
  <c r="Q130" i="21"/>
  <c r="Q129" i="21"/>
  <c r="Q128" i="21"/>
  <c r="Q127" i="21"/>
  <c r="Q126" i="21"/>
  <c r="Q125" i="21"/>
  <c r="Q124" i="21"/>
  <c r="Q121" i="21"/>
  <c r="Q120" i="21"/>
  <c r="Q119" i="21"/>
  <c r="Q118" i="21"/>
  <c r="Q117" i="21"/>
  <c r="Q116" i="21"/>
  <c r="Q115" i="21"/>
  <c r="Q114" i="21"/>
  <c r="Q113" i="21"/>
  <c r="Q112" i="21"/>
  <c r="Q111" i="21"/>
  <c r="Q110" i="21"/>
  <c r="Q109" i="21"/>
  <c r="Q108" i="21"/>
  <c r="Q107" i="21"/>
  <c r="Q106" i="21"/>
  <c r="Q105" i="21"/>
  <c r="Q104" i="21"/>
  <c r="Q103" i="21"/>
  <c r="Q102" i="21"/>
  <c r="Q101" i="21"/>
  <c r="Q100" i="21"/>
  <c r="Q99" i="21"/>
  <c r="Q98" i="21"/>
  <c r="Q97" i="21"/>
  <c r="Q11" i="21"/>
  <c r="Q10" i="21"/>
  <c r="Q9" i="21"/>
  <c r="Q8" i="21"/>
  <c r="Q6" i="21"/>
  <c r="F144" i="18"/>
  <c r="E144" i="18"/>
  <c r="D144" i="18"/>
  <c r="C144" i="18"/>
  <c r="B144" i="18"/>
  <c r="F143" i="18"/>
  <c r="E143" i="18"/>
  <c r="D143" i="18"/>
  <c r="C143" i="18"/>
  <c r="B143" i="18"/>
  <c r="F142" i="18"/>
  <c r="E142" i="18"/>
  <c r="D142" i="18"/>
  <c r="C142" i="18"/>
  <c r="B142" i="18"/>
  <c r="F141" i="18"/>
  <c r="E141" i="18"/>
  <c r="D141" i="18"/>
  <c r="C141" i="18"/>
  <c r="B141" i="18"/>
  <c r="F140" i="18"/>
  <c r="E140" i="18"/>
  <c r="D140" i="18"/>
  <c r="C140" i="18"/>
  <c r="B140" i="18"/>
  <c r="F139" i="18"/>
  <c r="E139" i="18"/>
  <c r="D139" i="18"/>
  <c r="C139" i="18"/>
  <c r="B139" i="18"/>
  <c r="F138" i="18"/>
  <c r="E138" i="18"/>
  <c r="D138" i="18"/>
  <c r="C138" i="18"/>
  <c r="B138" i="18"/>
  <c r="F137" i="18"/>
  <c r="E137" i="18"/>
  <c r="D137" i="18"/>
  <c r="C137" i="18"/>
  <c r="B137" i="18"/>
  <c r="F136" i="18"/>
  <c r="E136" i="18"/>
  <c r="D136" i="18"/>
  <c r="C136" i="18"/>
  <c r="B136" i="18"/>
  <c r="F135" i="18"/>
  <c r="E135" i="18"/>
  <c r="D135" i="18"/>
  <c r="C135" i="18"/>
  <c r="B135" i="18"/>
  <c r="F134" i="18"/>
  <c r="E134" i="18"/>
  <c r="D134" i="18"/>
  <c r="C134" i="18"/>
  <c r="B134" i="18"/>
  <c r="F133" i="18"/>
  <c r="E133" i="18"/>
  <c r="D133" i="18"/>
  <c r="C133" i="18"/>
  <c r="B133" i="18"/>
  <c r="F132" i="18"/>
  <c r="E132" i="18"/>
  <c r="D132" i="18"/>
  <c r="C132" i="18"/>
  <c r="B132" i="18"/>
  <c r="F131" i="18"/>
  <c r="E131" i="18"/>
  <c r="D131" i="18"/>
  <c r="C131" i="18"/>
  <c r="B131" i="18"/>
  <c r="F130" i="18"/>
  <c r="E130" i="18"/>
  <c r="D130" i="18"/>
  <c r="C130" i="18"/>
  <c r="B130" i="18"/>
  <c r="F129" i="18"/>
  <c r="E129" i="18"/>
  <c r="D129" i="18"/>
  <c r="C129" i="18"/>
  <c r="B129" i="18"/>
  <c r="F128" i="18"/>
  <c r="E128" i="18"/>
  <c r="D128" i="18"/>
  <c r="C128" i="18"/>
  <c r="B128" i="18"/>
  <c r="F127" i="18"/>
  <c r="E127" i="18"/>
  <c r="D127" i="18"/>
  <c r="C127" i="18"/>
  <c r="B127" i="18"/>
  <c r="D126" i="18"/>
  <c r="F125" i="18"/>
  <c r="E125" i="18"/>
  <c r="D125" i="18"/>
  <c r="C125" i="18"/>
  <c r="B125" i="18"/>
  <c r="F119" i="18"/>
  <c r="E119" i="18"/>
  <c r="D119" i="18"/>
  <c r="C119" i="18"/>
  <c r="B119" i="18"/>
  <c r="F118" i="18"/>
  <c r="E118" i="18"/>
  <c r="D118" i="18"/>
  <c r="C118" i="18"/>
  <c r="B118" i="18"/>
  <c r="F117" i="18"/>
  <c r="E117" i="18"/>
  <c r="D117" i="18"/>
  <c r="C117" i="18"/>
  <c r="B117" i="18"/>
  <c r="F116" i="18"/>
  <c r="E116" i="18"/>
  <c r="D116" i="18"/>
  <c r="C116" i="18"/>
  <c r="B116" i="18"/>
  <c r="F115" i="18"/>
  <c r="E115" i="18"/>
  <c r="D115" i="18"/>
  <c r="C115" i="18"/>
  <c r="B115" i="18"/>
  <c r="F114" i="18"/>
  <c r="E114" i="18"/>
  <c r="D114" i="18"/>
  <c r="C114" i="18"/>
  <c r="B114" i="18"/>
  <c r="F113" i="18"/>
  <c r="E113" i="18"/>
  <c r="D113" i="18"/>
  <c r="C113" i="18"/>
  <c r="B113" i="18"/>
  <c r="F112" i="18"/>
  <c r="E112" i="18"/>
  <c r="D112" i="18"/>
  <c r="C112" i="18"/>
  <c r="B112" i="18"/>
  <c r="F111" i="18"/>
  <c r="E111" i="18"/>
  <c r="D111" i="18"/>
  <c r="C111" i="18"/>
  <c r="B111" i="18"/>
  <c r="F110" i="18"/>
  <c r="E110" i="18"/>
  <c r="D110" i="18"/>
  <c r="C110" i="18"/>
  <c r="B110" i="18"/>
  <c r="F109" i="18"/>
  <c r="E109" i="18"/>
  <c r="D109" i="18"/>
  <c r="C109" i="18"/>
  <c r="B109" i="18"/>
  <c r="F108" i="18"/>
  <c r="E108" i="18"/>
  <c r="D108" i="18"/>
  <c r="C108" i="18"/>
  <c r="B108" i="18"/>
  <c r="F107" i="18"/>
  <c r="E107" i="18"/>
  <c r="D107" i="18"/>
  <c r="C107" i="18"/>
  <c r="B107" i="18"/>
  <c r="F106" i="18"/>
  <c r="E106" i="18"/>
  <c r="D106" i="18"/>
  <c r="C106" i="18"/>
  <c r="B106" i="18"/>
  <c r="F105" i="18"/>
  <c r="E105" i="18"/>
  <c r="D105" i="18"/>
  <c r="C105" i="18"/>
  <c r="B105" i="18"/>
  <c r="F104" i="18"/>
  <c r="E104" i="18"/>
  <c r="D104" i="18"/>
  <c r="C104" i="18"/>
  <c r="B104" i="18"/>
  <c r="F103" i="18"/>
  <c r="E103" i="18"/>
  <c r="D103" i="18"/>
  <c r="C103" i="18"/>
  <c r="B103" i="18"/>
  <c r="F102" i="18"/>
  <c r="E102" i="18"/>
  <c r="D102" i="18"/>
  <c r="C102" i="18"/>
  <c r="B102" i="18"/>
  <c r="F101" i="18"/>
  <c r="E101" i="18"/>
  <c r="F100" i="18"/>
  <c r="E100" i="18"/>
  <c r="D100" i="18"/>
  <c r="C100" i="18"/>
  <c r="B100" i="18"/>
  <c r="B94" i="18"/>
  <c r="B93" i="18"/>
  <c r="B92" i="18"/>
  <c r="B91" i="18"/>
  <c r="F89" i="18"/>
  <c r="E89" i="18"/>
  <c r="D89" i="18"/>
  <c r="C89" i="18"/>
  <c r="B89" i="18"/>
  <c r="F88" i="18"/>
  <c r="E88" i="18"/>
  <c r="D88" i="18"/>
  <c r="C88" i="18"/>
  <c r="B88" i="18"/>
  <c r="F87" i="18"/>
  <c r="E87" i="18"/>
  <c r="D87" i="18"/>
  <c r="C87" i="18"/>
  <c r="B87" i="18"/>
  <c r="F86" i="18"/>
  <c r="E86" i="18"/>
  <c r="D86" i="18"/>
  <c r="C86" i="18"/>
  <c r="B86" i="18"/>
  <c r="F85" i="18"/>
  <c r="E85" i="18"/>
  <c r="D85" i="18"/>
  <c r="C85" i="18"/>
  <c r="B85" i="18"/>
  <c r="F84" i="18"/>
  <c r="E84" i="18"/>
  <c r="D84" i="18"/>
  <c r="C84" i="18"/>
  <c r="B84" i="18"/>
  <c r="F83" i="18"/>
  <c r="E83" i="18"/>
  <c r="D83" i="18"/>
  <c r="C83" i="18"/>
  <c r="B83" i="18"/>
  <c r="F82" i="18"/>
  <c r="E82" i="18"/>
  <c r="D82" i="18"/>
  <c r="C82" i="18"/>
  <c r="B82" i="18"/>
  <c r="F81" i="18"/>
  <c r="E81" i="18"/>
  <c r="D81" i="18"/>
  <c r="C81" i="18"/>
  <c r="B81" i="18"/>
  <c r="F80" i="18"/>
  <c r="E80" i="18"/>
  <c r="D80" i="18"/>
  <c r="C80" i="18"/>
  <c r="B80" i="18"/>
  <c r="F79" i="18"/>
  <c r="E79" i="18"/>
  <c r="D79" i="18"/>
  <c r="C79" i="18"/>
  <c r="B79" i="18"/>
  <c r="F78" i="18"/>
  <c r="E78" i="18"/>
  <c r="D78" i="18"/>
  <c r="C78" i="18"/>
  <c r="B78" i="18"/>
  <c r="F77" i="18"/>
  <c r="E77" i="18"/>
  <c r="D77" i="18"/>
  <c r="C77" i="18"/>
  <c r="B77" i="18"/>
  <c r="F76" i="18"/>
  <c r="E76" i="18"/>
  <c r="D76" i="18"/>
  <c r="C76" i="18"/>
  <c r="B76" i="18"/>
  <c r="F75" i="18"/>
  <c r="E75" i="18"/>
  <c r="D75" i="18"/>
  <c r="C75" i="18"/>
  <c r="B75" i="18"/>
  <c r="F74" i="18"/>
  <c r="E74" i="18"/>
  <c r="D74" i="18"/>
  <c r="C74" i="18"/>
  <c r="B74" i="18"/>
  <c r="F73" i="18"/>
  <c r="E73" i="18"/>
  <c r="D73" i="18"/>
  <c r="C73" i="18"/>
  <c r="B73" i="18"/>
  <c r="F72" i="18"/>
  <c r="E72" i="18"/>
  <c r="D72" i="18"/>
  <c r="C72" i="18"/>
  <c r="B72" i="18"/>
  <c r="E71" i="18"/>
  <c r="F70" i="18"/>
  <c r="E70" i="18"/>
  <c r="D70" i="18"/>
  <c r="C70" i="18"/>
  <c r="B70" i="18"/>
  <c r="F63" i="18"/>
  <c r="E63" i="18"/>
  <c r="D63" i="18"/>
  <c r="C63" i="18"/>
  <c r="B63" i="18"/>
  <c r="F62" i="18"/>
  <c r="E62" i="18"/>
  <c r="D62" i="18"/>
  <c r="C62" i="18"/>
  <c r="B62" i="18"/>
  <c r="F61" i="18"/>
  <c r="E61" i="18"/>
  <c r="D61" i="18"/>
  <c r="C61" i="18"/>
  <c r="B61" i="18"/>
  <c r="F60" i="18"/>
  <c r="E60" i="18"/>
  <c r="D60" i="18"/>
  <c r="C60" i="18"/>
  <c r="B60" i="18"/>
  <c r="F59" i="18"/>
  <c r="E59" i="18"/>
  <c r="D59" i="18"/>
  <c r="C59" i="18"/>
  <c r="B59" i="18"/>
  <c r="F58" i="18"/>
  <c r="E58" i="18"/>
  <c r="D58" i="18"/>
  <c r="C58" i="18"/>
  <c r="B58" i="18"/>
  <c r="F57" i="18"/>
  <c r="E57" i="18"/>
  <c r="D57" i="18"/>
  <c r="C57" i="18"/>
  <c r="B57" i="18"/>
  <c r="F56" i="18"/>
  <c r="E56" i="18"/>
  <c r="D56" i="18"/>
  <c r="C56" i="18"/>
  <c r="B56" i="18"/>
  <c r="F55" i="18"/>
  <c r="E55" i="18"/>
  <c r="D55" i="18"/>
  <c r="C55" i="18"/>
  <c r="B55" i="18"/>
  <c r="F54" i="18"/>
  <c r="E54" i="18"/>
  <c r="D54" i="18"/>
  <c r="C54" i="18"/>
  <c r="B54" i="18"/>
  <c r="F53" i="18"/>
  <c r="E53" i="18"/>
  <c r="D53" i="18"/>
  <c r="C53" i="18"/>
  <c r="B53" i="18"/>
  <c r="F52" i="18"/>
  <c r="E52" i="18"/>
  <c r="D52" i="18"/>
  <c r="C52" i="18"/>
  <c r="B52" i="18"/>
  <c r="F51" i="18"/>
  <c r="E51" i="18"/>
  <c r="D51" i="18"/>
  <c r="C51" i="18"/>
  <c r="B51" i="18"/>
  <c r="F50" i="18"/>
  <c r="E50" i="18"/>
  <c r="D50" i="18"/>
  <c r="C50" i="18"/>
  <c r="B50" i="18"/>
  <c r="F49" i="18"/>
  <c r="E49" i="18"/>
  <c r="D49" i="18"/>
  <c r="C49" i="18"/>
  <c r="B49" i="18"/>
  <c r="F48" i="18"/>
  <c r="E48" i="18"/>
  <c r="D48" i="18"/>
  <c r="C48" i="18"/>
  <c r="B48" i="18"/>
  <c r="F47" i="18"/>
  <c r="E47" i="18"/>
  <c r="D47" i="18"/>
  <c r="C47" i="18"/>
  <c r="B47" i="18"/>
  <c r="F46" i="18"/>
  <c r="E46" i="18"/>
  <c r="D46" i="18"/>
  <c r="C46" i="18"/>
  <c r="B46" i="18"/>
  <c r="F44" i="18"/>
  <c r="E44" i="18"/>
  <c r="D44" i="18"/>
  <c r="C44" i="18"/>
  <c r="B44" i="18"/>
  <c r="F38" i="18"/>
  <c r="E38" i="18"/>
  <c r="D38" i="18"/>
  <c r="C38" i="18"/>
  <c r="B38" i="18"/>
  <c r="F37" i="18"/>
  <c r="E37" i="18"/>
  <c r="D37" i="18"/>
  <c r="C37" i="18"/>
  <c r="B37" i="18"/>
  <c r="F36" i="18"/>
  <c r="E36" i="18"/>
  <c r="D36" i="18"/>
  <c r="C36" i="18"/>
  <c r="B36" i="18"/>
  <c r="F35" i="18"/>
  <c r="E35" i="18"/>
  <c r="D35" i="18"/>
  <c r="C35" i="18"/>
  <c r="B35" i="18"/>
  <c r="F34" i="18"/>
  <c r="E34" i="18"/>
  <c r="D34" i="18"/>
  <c r="C34" i="18"/>
  <c r="B34" i="18"/>
  <c r="F33" i="18"/>
  <c r="E33" i="18"/>
  <c r="D33" i="18"/>
  <c r="C33" i="18"/>
  <c r="B33" i="18"/>
  <c r="F32" i="18"/>
  <c r="E32" i="18"/>
  <c r="D32" i="18"/>
  <c r="C32" i="18"/>
  <c r="B32" i="18"/>
  <c r="F31" i="18"/>
  <c r="E31" i="18"/>
  <c r="D31" i="18"/>
  <c r="C31" i="18"/>
  <c r="B31" i="18"/>
  <c r="F30" i="18"/>
  <c r="E30" i="18"/>
  <c r="D30" i="18"/>
  <c r="C30" i="18"/>
  <c r="B30" i="18"/>
  <c r="F29" i="18"/>
  <c r="E29" i="18"/>
  <c r="D29" i="18"/>
  <c r="C29" i="18"/>
  <c r="B29" i="18"/>
  <c r="F28" i="18"/>
  <c r="E28" i="18"/>
  <c r="D28" i="18"/>
  <c r="C28" i="18"/>
  <c r="B28" i="18"/>
  <c r="F27" i="18"/>
  <c r="E27" i="18"/>
  <c r="D27" i="18"/>
  <c r="C27" i="18"/>
  <c r="B27" i="18"/>
  <c r="F26" i="18"/>
  <c r="E26" i="18"/>
  <c r="D26" i="18"/>
  <c r="C26" i="18"/>
  <c r="B26" i="18"/>
  <c r="F25" i="18"/>
  <c r="E25" i="18"/>
  <c r="D25" i="18"/>
  <c r="C25" i="18"/>
  <c r="B25" i="18"/>
  <c r="F24" i="18"/>
  <c r="E24" i="18"/>
  <c r="D24" i="18"/>
  <c r="C24" i="18"/>
  <c r="F23" i="18"/>
  <c r="E23" i="18"/>
  <c r="D23" i="18"/>
  <c r="C23" i="18"/>
  <c r="B23" i="18"/>
  <c r="F22" i="18"/>
  <c r="E22" i="18"/>
  <c r="D22" i="18"/>
  <c r="C22" i="18"/>
  <c r="B22" i="18"/>
  <c r="F21" i="18"/>
  <c r="E21" i="18"/>
  <c r="D21" i="18"/>
  <c r="C21" i="18"/>
  <c r="B21" i="18"/>
  <c r="F20" i="18"/>
  <c r="E20" i="18"/>
  <c r="C20" i="18"/>
  <c r="B20" i="18"/>
  <c r="F19" i="18"/>
  <c r="E19" i="18"/>
  <c r="D19" i="18"/>
  <c r="C19" i="18"/>
  <c r="B19" i="18"/>
  <c r="F12" i="18"/>
  <c r="E12" i="18"/>
  <c r="D12" i="18"/>
  <c r="C12" i="18"/>
  <c r="B12" i="18"/>
  <c r="F6" i="18"/>
  <c r="F126" i="18"/>
  <c r="E6" i="18"/>
  <c r="E126" i="18"/>
  <c r="D6" i="18"/>
  <c r="D45" i="18"/>
  <c r="C6" i="18"/>
  <c r="C45" i="18"/>
  <c r="B6" i="18"/>
  <c r="B45" i="18"/>
  <c r="F5" i="18"/>
  <c r="E5" i="18"/>
  <c r="D5" i="18"/>
  <c r="C5" i="18"/>
  <c r="B5" i="18"/>
  <c r="J22" i="17"/>
  <c r="F22" i="17"/>
  <c r="J21" i="17"/>
  <c r="F21" i="17"/>
  <c r="J20" i="17"/>
  <c r="F20" i="17"/>
  <c r="J19" i="17"/>
  <c r="F19" i="17"/>
  <c r="J18" i="17"/>
  <c r="F18" i="17"/>
  <c r="O17" i="17"/>
  <c r="O16" i="17"/>
  <c r="M16" i="17"/>
  <c r="E16" i="17"/>
  <c r="P15" i="17"/>
  <c r="O15" i="17"/>
  <c r="N15" i="17"/>
  <c r="M15" i="17"/>
  <c r="P14" i="17"/>
  <c r="O14" i="17"/>
  <c r="N14" i="17"/>
  <c r="M14" i="17"/>
  <c r="P13" i="17"/>
  <c r="O13" i="17"/>
  <c r="N13" i="17"/>
  <c r="M13" i="17"/>
  <c r="P12" i="17"/>
  <c r="O12" i="17"/>
  <c r="N12" i="17"/>
  <c r="M12" i="17"/>
  <c r="P11" i="17"/>
  <c r="O11" i="17"/>
  <c r="N11" i="17"/>
  <c r="M11" i="17"/>
  <c r="O10" i="17"/>
  <c r="E10" i="17"/>
  <c r="P9" i="17"/>
  <c r="O9" i="17"/>
  <c r="N9" i="17"/>
  <c r="M9" i="17"/>
  <c r="P8" i="17"/>
  <c r="O8" i="17"/>
  <c r="N8" i="17"/>
  <c r="M8" i="17"/>
  <c r="P7" i="17"/>
  <c r="O7" i="17"/>
  <c r="N7" i="17"/>
  <c r="M7" i="17"/>
  <c r="P6" i="17"/>
  <c r="O6" i="17"/>
  <c r="N6" i="17"/>
  <c r="M6" i="17"/>
  <c r="P5" i="17"/>
  <c r="O5" i="17"/>
  <c r="N5" i="17"/>
  <c r="M5" i="17"/>
  <c r="A168" i="21"/>
  <c r="E45" i="18"/>
  <c r="F45" i="18"/>
  <c r="D101" i="18"/>
  <c r="B71" i="18"/>
  <c r="D71" i="18"/>
  <c r="S120" i="21"/>
  <c r="R8" i="21"/>
  <c r="S107" i="21"/>
  <c r="S125" i="21"/>
  <c r="R110" i="21"/>
  <c r="S141" i="21"/>
  <c r="R128" i="21"/>
  <c r="S98" i="21"/>
  <c r="R113" i="21"/>
  <c r="S113" i="21"/>
  <c r="R114" i="21"/>
  <c r="S131" i="21"/>
  <c r="R100" i="21"/>
  <c r="S100" i="21"/>
  <c r="S119" i="21"/>
  <c r="R135" i="21"/>
  <c r="S6" i="21"/>
  <c r="R104" i="21"/>
  <c r="S138" i="21"/>
  <c r="R140" i="21"/>
  <c r="R143" i="21"/>
  <c r="S143" i="21"/>
  <c r="R132" i="21"/>
  <c r="S102" i="21"/>
  <c r="S117" i="21"/>
  <c r="R133" i="21"/>
  <c r="S105" i="21"/>
  <c r="S136" i="21"/>
  <c r="R9" i="21"/>
  <c r="S124" i="21"/>
  <c r="R10" i="21"/>
  <c r="S10" i="21"/>
  <c r="S126" i="21"/>
  <c r="S127" i="21"/>
  <c r="R142" i="21"/>
  <c r="S130" i="21"/>
  <c r="R115" i="21"/>
  <c r="S116" i="21"/>
  <c r="S118" i="21"/>
  <c r="S134" i="21"/>
  <c r="B101" i="18"/>
  <c r="C101" i="18"/>
  <c r="D20" i="18"/>
  <c r="C71" i="18"/>
  <c r="F71" i="18"/>
  <c r="B126" i="18"/>
  <c r="C126" i="18"/>
  <c r="S115" i="21"/>
  <c r="R11" i="21"/>
  <c r="S133" i="21"/>
  <c r="R134" i="21"/>
  <c r="R108" i="21"/>
  <c r="R97" i="21"/>
  <c r="S110" i="21"/>
  <c r="S135" i="21"/>
  <c r="R141" i="21"/>
  <c r="R112" i="21"/>
  <c r="R118" i="21"/>
  <c r="S128" i="21"/>
  <c r="R103" i="21"/>
  <c r="R127" i="21"/>
  <c r="R125" i="21"/>
  <c r="R139" i="21"/>
  <c r="R101" i="21"/>
  <c r="R109" i="21"/>
  <c r="R116" i="21"/>
  <c r="R98" i="21"/>
  <c r="R105" i="21"/>
  <c r="R120" i="21"/>
  <c r="R126" i="21"/>
  <c r="R102" i="21"/>
  <c r="R117" i="21"/>
  <c r="R129" i="21"/>
  <c r="R136" i="21"/>
  <c r="R99" i="21"/>
  <c r="R106" i="21"/>
  <c r="R121" i="21"/>
  <c r="R130" i="21"/>
  <c r="R137" i="21"/>
  <c r="R107" i="21"/>
  <c r="R111" i="21"/>
  <c r="R119" i="21"/>
  <c r="R124" i="21"/>
  <c r="R131" i="21"/>
  <c r="R138" i="21"/>
  <c r="R144" i="21"/>
  <c r="R6" i="21"/>
  <c r="S11" i="21"/>
  <c r="S9" i="21"/>
  <c r="S103" i="21"/>
  <c r="S121" i="21"/>
  <c r="S106" i="21"/>
  <c r="S8" i="21"/>
  <c r="S112" i="21"/>
  <c r="S109" i="21"/>
  <c r="S101" i="21"/>
  <c r="S97" i="21"/>
  <c r="S139" i="21"/>
  <c r="S99" i="21"/>
  <c r="S140" i="21"/>
  <c r="S108" i="21"/>
  <c r="S142" i="21"/>
  <c r="S132" i="21"/>
  <c r="S111" i="21"/>
  <c r="S114" i="21"/>
  <c r="S144" i="21"/>
  <c r="S137" i="21"/>
  <c r="S104" i="21"/>
  <c r="S129" i="21"/>
  <c r="E176" i="21"/>
  <c r="E175" i="21"/>
  <c r="E177" i="21"/>
  <c r="E178" i="21"/>
  <c r="I176" i="21"/>
  <c r="I177" i="21"/>
  <c r="J177" i="21"/>
</calcChain>
</file>

<file path=xl/sharedStrings.xml><?xml version="1.0" encoding="utf-8"?>
<sst xmlns="http://schemas.openxmlformats.org/spreadsheetml/2006/main" count="1963" uniqueCount="275">
  <si>
    <t>标准层分户价格构成表</t>
  </si>
  <si>
    <t>楼 层</t>
  </si>
  <si>
    <t>房型</t>
  </si>
  <si>
    <t>套内面积</t>
  </si>
  <si>
    <t>公摊面积</t>
  </si>
  <si>
    <t>建筑面积</t>
  </si>
  <si>
    <t>价格影响因素权值</t>
  </si>
  <si>
    <t>户型均价</t>
  </si>
  <si>
    <t>视野景观</t>
  </si>
  <si>
    <t>朝向方位</t>
  </si>
  <si>
    <t>户型优劣</t>
  </si>
  <si>
    <t>面积区间</t>
  </si>
  <si>
    <t>通风采光</t>
  </si>
  <si>
    <t>噪音影响</t>
  </si>
  <si>
    <t>系数调整</t>
  </si>
  <si>
    <t>系数之和</t>
  </si>
  <si>
    <t>对比系数</t>
  </si>
  <si>
    <t>系数合计</t>
  </si>
  <si>
    <t>权重</t>
  </si>
  <si>
    <t>A1</t>
  </si>
  <si>
    <t>3-2-2</t>
  </si>
  <si>
    <t>A2</t>
  </si>
  <si>
    <t>A3</t>
  </si>
  <si>
    <t>4-2-2</t>
  </si>
  <si>
    <t>A4</t>
  </si>
  <si>
    <t>3-2-1</t>
  </si>
  <si>
    <t>A5</t>
  </si>
  <si>
    <t>B1</t>
  </si>
  <si>
    <t>B2</t>
  </si>
  <si>
    <t>B3</t>
  </si>
  <si>
    <t>2-2-1</t>
  </si>
  <si>
    <t>B4</t>
  </si>
  <si>
    <t>B5</t>
  </si>
  <si>
    <t>合 计</t>
  </si>
  <si>
    <t>平均系数</t>
  </si>
  <si>
    <t>总计</t>
  </si>
  <si>
    <t>A栋标准层建筑面积</t>
  </si>
  <si>
    <t>A栋均价</t>
  </si>
  <si>
    <t>A栋总建筑面积</t>
  </si>
  <si>
    <t>A栋销售额</t>
  </si>
  <si>
    <t>B栋标准层建筑面积</t>
  </si>
  <si>
    <t>B栋均价</t>
  </si>
  <si>
    <t>B栋总建筑面积</t>
  </si>
  <si>
    <t>B栋销售额</t>
  </si>
  <si>
    <t>总销售面积</t>
  </si>
  <si>
    <t>总销售额</t>
  </si>
  <si>
    <t>A栋价格系数表</t>
  </si>
  <si>
    <t>综合系数表</t>
  </si>
  <si>
    <t>单位</t>
  </si>
  <si>
    <t>户型</t>
  </si>
  <si>
    <t>朝向系数</t>
  </si>
  <si>
    <t>景观系数</t>
  </si>
  <si>
    <t>面积格局</t>
  </si>
  <si>
    <t>噪音系数</t>
  </si>
  <si>
    <t>合计</t>
  </si>
  <si>
    <t>层差系数表</t>
  </si>
  <si>
    <t>系 数</t>
  </si>
  <si>
    <t>19F</t>
  </si>
  <si>
    <t>18F</t>
  </si>
  <si>
    <t>17F</t>
  </si>
  <si>
    <t>16F</t>
  </si>
  <si>
    <t>15F</t>
  </si>
  <si>
    <t>14F</t>
  </si>
  <si>
    <t>13F</t>
  </si>
  <si>
    <t>12F</t>
  </si>
  <si>
    <t>11F</t>
  </si>
  <si>
    <t>10F</t>
  </si>
  <si>
    <t>9F</t>
  </si>
  <si>
    <t>8F</t>
  </si>
  <si>
    <t>7F</t>
  </si>
  <si>
    <t>6F</t>
  </si>
  <si>
    <t>5F</t>
  </si>
  <si>
    <t>4F</t>
  </si>
  <si>
    <t>3F</t>
  </si>
  <si>
    <t>2F</t>
  </si>
  <si>
    <t>系数计算</t>
  </si>
  <si>
    <t>总系数</t>
  </si>
  <si>
    <t>总面积</t>
  </si>
  <si>
    <t>均价</t>
  </si>
  <si>
    <t>总金额</t>
  </si>
  <si>
    <t>总价表</t>
  </si>
  <si>
    <t>单价表</t>
  </si>
  <si>
    <t>附件2</t>
  </si>
  <si>
    <t>清远市新建商品住房销售价格备案表</t>
  </si>
  <si>
    <t>房地产开发企业名称或中介服务机构名称：清远市奥融房地产开发有限公司</t>
  </si>
  <si>
    <t>项目(楼盘)名称：中奥天赋花园</t>
  </si>
  <si>
    <t>序号</t>
  </si>
  <si>
    <t>幢（栋）号</t>
  </si>
  <si>
    <t>房号</t>
  </si>
  <si>
    <t>楼层(01)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</si>
  <si>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</si>
  <si>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</si>
  <si>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</si>
  <si>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</si>
  <si>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</si>
  <si>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</si>
  <si>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</si>
  <si>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</si>
  <si>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</si>
  <si>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</si>
  <si>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3栋2单元</t>
  </si>
  <si>
    <t>两房两厅两卫</t>
  </si>
  <si>
    <t>2单元</t>
  </si>
  <si>
    <t>3栋1单元</t>
  </si>
  <si>
    <t>201</t>
  </si>
  <si>
    <t>202</t>
  </si>
  <si>
    <t>1单元</t>
  </si>
  <si>
    <t>203</t>
  </si>
  <si>
    <t>三房两厅两卫</t>
  </si>
  <si>
    <t>204</t>
  </si>
  <si>
    <t>两房两厅一卫</t>
  </si>
  <si>
    <t>205</t>
  </si>
  <si>
    <t>301</t>
  </si>
  <si>
    <t>302</t>
  </si>
  <si>
    <t>303</t>
  </si>
  <si>
    <t>304</t>
  </si>
  <si>
    <t>305</t>
  </si>
  <si>
    <t>401</t>
  </si>
  <si>
    <t>402</t>
  </si>
  <si>
    <t>403</t>
  </si>
  <si>
    <t>404</t>
  </si>
  <si>
    <t>405</t>
  </si>
  <si>
    <t>501</t>
  </si>
  <si>
    <t>502</t>
  </si>
  <si>
    <t>503</t>
  </si>
  <si>
    <t>504</t>
  </si>
  <si>
    <t>505</t>
  </si>
  <si>
    <t>601</t>
  </si>
  <si>
    <t>602</t>
  </si>
  <si>
    <t>604</t>
  </si>
  <si>
    <t>605</t>
  </si>
  <si>
    <t>701</t>
  </si>
  <si>
    <t>702</t>
  </si>
  <si>
    <t>703</t>
  </si>
  <si>
    <t>704</t>
  </si>
  <si>
    <t>705</t>
  </si>
  <si>
    <t>801</t>
  </si>
  <si>
    <t>803</t>
  </si>
  <si>
    <t>804</t>
  </si>
  <si>
    <t>805</t>
  </si>
  <si>
    <t>901</t>
  </si>
  <si>
    <t>903</t>
  </si>
  <si>
    <t>904</t>
  </si>
  <si>
    <t>905</t>
  </si>
  <si>
    <t>1001</t>
  </si>
  <si>
    <t>1002</t>
  </si>
  <si>
    <t>1003</t>
  </si>
  <si>
    <t>1004</t>
  </si>
  <si>
    <t>1005</t>
  </si>
  <si>
    <t>1101</t>
  </si>
  <si>
    <t>1102</t>
  </si>
  <si>
    <t>1103</t>
  </si>
  <si>
    <t>1104</t>
  </si>
  <si>
    <t>1105</t>
  </si>
  <si>
    <t>1202</t>
  </si>
  <si>
    <t>1204</t>
  </si>
  <si>
    <t>1205</t>
  </si>
  <si>
    <t>1301</t>
  </si>
  <si>
    <t>1302</t>
  </si>
  <si>
    <t>1304</t>
  </si>
  <si>
    <t>1305</t>
  </si>
  <si>
    <t>1401</t>
  </si>
  <si>
    <t>1404</t>
  </si>
  <si>
    <t>1405</t>
  </si>
  <si>
    <t>1501</t>
  </si>
  <si>
    <t>1502</t>
  </si>
  <si>
    <t>1504</t>
  </si>
  <si>
    <t>1601</t>
  </si>
  <si>
    <t>1602</t>
  </si>
  <si>
    <t>1604</t>
  </si>
  <si>
    <t>1701</t>
  </si>
  <si>
    <t>1702</t>
  </si>
  <si>
    <t>1703</t>
  </si>
  <si>
    <t>1704</t>
  </si>
  <si>
    <t>1705</t>
  </si>
  <si>
    <t>1801</t>
  </si>
  <si>
    <t>1802</t>
  </si>
  <si>
    <t>1803</t>
  </si>
  <si>
    <t>1804</t>
  </si>
  <si>
    <t>1805</t>
  </si>
  <si>
    <t>1901</t>
  </si>
  <si>
    <t>1902</t>
  </si>
  <si>
    <t>1903</t>
  </si>
  <si>
    <t>1904</t>
  </si>
  <si>
    <t>2001</t>
  </si>
  <si>
    <t>2002</t>
  </si>
  <si>
    <t>2003</t>
  </si>
  <si>
    <t>2004</t>
  </si>
  <si>
    <t>2005</t>
  </si>
  <si>
    <t>2101</t>
  </si>
  <si>
    <t>2102</t>
  </si>
  <si>
    <t>2104</t>
  </si>
  <si>
    <t>2105</t>
  </si>
  <si>
    <t>2201</t>
  </si>
  <si>
    <t>2202</t>
  </si>
  <si>
    <t>2203</t>
  </si>
  <si>
    <t>2204</t>
  </si>
  <si>
    <t>2205</t>
  </si>
  <si>
    <t>2301</t>
  </si>
  <si>
    <t>2302</t>
  </si>
  <si>
    <t>2303</t>
  </si>
  <si>
    <t>2304</t>
  </si>
  <si>
    <t>2305</t>
  </si>
  <si>
    <t>2401</t>
  </si>
  <si>
    <t>2402</t>
  </si>
  <si>
    <t>2403</t>
  </si>
  <si>
    <t>2404</t>
  </si>
  <si>
    <t>2405</t>
  </si>
  <si>
    <t>2501</t>
  </si>
  <si>
    <t>2502</t>
  </si>
  <si>
    <t>2503</t>
  </si>
  <si>
    <t>2504</t>
  </si>
  <si>
    <t>2505</t>
  </si>
  <si>
    <t>2601</t>
  </si>
  <si>
    <t>2602</t>
  </si>
  <si>
    <t>2603</t>
  </si>
  <si>
    <t>2604</t>
  </si>
  <si>
    <t>2605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</si>
  <si>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</si>
  <si>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</si>
  <si>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</si>
  <si>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企业物价员：钱夏荻</t>
  </si>
  <si>
    <t>价格举报投诉电话：12358</t>
  </si>
  <si>
    <t>企业投诉电话：0763-3970888</t>
  </si>
  <si>
    <t>本表一式两份</t>
  </si>
  <si>
    <t>差异对比</t>
  </si>
  <si>
    <t>单价</t>
  </si>
  <si>
    <t>总价</t>
  </si>
  <si>
    <t>最低单价</t>
  </si>
  <si>
    <t>上次</t>
  </si>
  <si>
    <t>最高单价</t>
  </si>
  <si>
    <t>本次</t>
  </si>
  <si>
    <t>最低单价的50%</t>
  </si>
  <si>
    <t>降幅</t>
  </si>
  <si>
    <t>最高单价与最低单价相差不超过最低单价的50%。</t>
  </si>
  <si>
    <t>门牌号</t>
  </si>
  <si>
    <t>室号</t>
  </si>
  <si>
    <t>独用面积</t>
  </si>
  <si>
    <t>地下储藏室</t>
  </si>
  <si>
    <t>表单价</t>
  </si>
  <si>
    <t>表总价</t>
  </si>
  <si>
    <t>19幢289弄107号</t>
  </si>
  <si>
    <t>四房二厅</t>
  </si>
  <si>
    <t>24幢289弄119号</t>
  </si>
  <si>
    <t>三房二厅</t>
  </si>
  <si>
    <t>19幢289弄108号</t>
  </si>
  <si>
    <t>24幢289弄120号</t>
  </si>
  <si>
    <t>20幢289弄109号</t>
  </si>
  <si>
    <t>25幢289弄121号</t>
  </si>
  <si>
    <t>20幢289弄110号</t>
  </si>
  <si>
    <t>25幢289弄122号</t>
  </si>
  <si>
    <t>20幢289弄111号</t>
  </si>
  <si>
    <t>25幢289弄123号</t>
  </si>
  <si>
    <t>21幢289弄112号</t>
  </si>
  <si>
    <t>26幢289弄125号</t>
  </si>
  <si>
    <t>21幢289弄113号</t>
  </si>
  <si>
    <t>26幢289弄126号</t>
  </si>
  <si>
    <t>22幢289弄115号</t>
  </si>
  <si>
    <t>26幢289弄127号</t>
  </si>
  <si>
    <t>22幢289弄116号</t>
  </si>
  <si>
    <t>27幢289弄128号</t>
  </si>
  <si>
    <t>23幢289弄117号</t>
  </si>
  <si>
    <t>27幢289弄129号</t>
  </si>
  <si>
    <t>23幢289弄118号</t>
  </si>
  <si>
    <t>27幢289弄130号</t>
  </si>
  <si>
    <t>28幢289弄131号</t>
  </si>
  <si>
    <t>28幢289弄132号</t>
  </si>
  <si>
    <t>28幢289弄133号</t>
  </si>
  <si>
    <t>抵押</t>
  </si>
  <si>
    <t>未售</t>
  </si>
  <si>
    <t>应为负数</t>
    <phoneticPr fontId="28" type="noConversion"/>
  </si>
  <si>
    <t>查封</t>
  </si>
  <si>
    <t>1203</t>
  </si>
  <si>
    <t/>
  </si>
  <si>
    <t>本次调整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</si>
</sst>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_ "/>
    <numFmt numFmtId="178" formatCode="0.00_);[Red]\(0.00\)"/>
    <numFmt numFmtId="179" formatCode="0.0%"/>
    <numFmt numFmtId="180" formatCode="0_);[Red]\(0\)"/>
    <numFmt numFmtId="181" formatCode="0.000000_);[Red]\(0.000000\)"/>
    <numFmt numFmtId="182" formatCode="0.0000%"/>
    <numFmt numFmtId="183" formatCode="&quot;￥&quot;#,##0_);[Red]\(&quot;￥&quot;#,##0\)"/>
  </numFmts>
  <fonts count="30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.5"/>
      <color theme="1"/>
      <name val="宋体"/>
      <family val="3"/>
      <charset val="134"/>
      <scheme val="minor"/>
    </font>
    <font>
      <sz val="10.5"/>
      <color theme="1"/>
      <name val="Times New Roman"/>
      <family val="1"/>
    </font>
    <font>
      <sz val="11"/>
      <name val="方正书宋_GBK"/>
      <charset val="134"/>
    </font>
    <font>
      <sz val="1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黑体"/>
      <family val="3"/>
      <charset val="134"/>
    </font>
    <font>
      <b/>
      <sz val="9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10"/>
      <name val="宋体"/>
      <family val="3"/>
      <charset val="134"/>
    </font>
    <font>
      <b/>
      <sz val="16"/>
      <color indexed="10"/>
      <name val="黑体"/>
      <family val="3"/>
      <charset val="134"/>
    </font>
    <font>
      <b/>
      <sz val="20"/>
      <color indexed="10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10"/>
      <name val="黑体"/>
      <family val="3"/>
      <charset val="134"/>
    </font>
    <font>
      <sz val="9"/>
      <color indexed="0"/>
      <name val="宋体"/>
      <family val="3"/>
      <charset val="134"/>
    </font>
    <font>
      <b/>
      <sz val="9"/>
      <color indexed="9"/>
      <name val="Times New Roman"/>
      <family val="1"/>
    </font>
    <font>
      <b/>
      <sz val="9"/>
      <color theme="0" tint="-0.1499679555650502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1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5" fillId="0" borderId="0">
      <alignment vertical="center"/>
    </xf>
  </cellStyleXfs>
  <cellXfs count="20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1" fillId="2" borderId="1" xfId="5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7" fontId="1" fillId="2" borderId="1" xfId="5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1" fillId="2" borderId="1" xfId="5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18" fillId="5" borderId="1" xfId="3" applyNumberFormat="1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5" fillId="4" borderId="0" xfId="0" applyNumberFormat="1" applyFont="1" applyFill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0" fontId="15" fillId="4" borderId="0" xfId="0" applyNumberFormat="1" applyFont="1" applyFill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0" fontId="15" fillId="4" borderId="9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15" fillId="4" borderId="14" xfId="0" applyNumberFormat="1" applyFont="1" applyFill="1" applyBorder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3" fontId="20" fillId="4" borderId="1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3" fontId="15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8" fontId="18" fillId="0" borderId="18" xfId="0" applyNumberFormat="1" applyFont="1" applyBorder="1" applyAlignment="1">
      <alignment horizontal="center" vertical="center"/>
    </xf>
    <xf numFmtId="181" fontId="18" fillId="0" borderId="18" xfId="0" applyNumberFormat="1" applyFont="1" applyBorder="1" applyAlignment="1">
      <alignment horizontal="center" vertical="center"/>
    </xf>
    <xf numFmtId="178" fontId="18" fillId="0" borderId="15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49" fontId="15" fillId="0" borderId="1" xfId="3" applyNumberFormat="1" applyFont="1" applyBorder="1"/>
    <xf numFmtId="178" fontId="15" fillId="0" borderId="1" xfId="2" applyNumberFormat="1" applyFont="1" applyBorder="1" applyAlignment="1">
      <alignment horizontal="left"/>
    </xf>
    <xf numFmtId="178" fontId="15" fillId="0" borderId="1" xfId="2" applyNumberFormat="1" applyFont="1" applyBorder="1" applyAlignment="1">
      <alignment horizontal="left" vertical="center"/>
    </xf>
    <xf numFmtId="0" fontId="24" fillId="0" borderId="6" xfId="2" applyFont="1" applyBorder="1" applyAlignment="1">
      <alignment horizontal="left"/>
    </xf>
    <xf numFmtId="9" fontId="25" fillId="0" borderId="1" xfId="6" applyNumberFormat="1" applyFont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/>
    </xf>
    <xf numFmtId="49" fontId="15" fillId="9" borderId="1" xfId="3" applyNumberFormat="1" applyFont="1" applyFill="1" applyBorder="1"/>
    <xf numFmtId="178" fontId="2" fillId="9" borderId="1" xfId="0" applyNumberFormat="1" applyFont="1" applyFill="1" applyBorder="1" applyAlignment="1">
      <alignment vertical="center"/>
    </xf>
    <xf numFmtId="181" fontId="18" fillId="9" borderId="1" xfId="2" applyNumberFormat="1" applyFont="1" applyFill="1" applyBorder="1" applyAlignment="1">
      <alignment horizontal="left" vertical="center"/>
    </xf>
    <xf numFmtId="0" fontId="24" fillId="9" borderId="6" xfId="2" applyFont="1" applyFill="1" applyBorder="1" applyAlignment="1">
      <alignment horizontal="left"/>
    </xf>
    <xf numFmtId="0" fontId="25" fillId="9" borderId="1" xfId="6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/>
    </xf>
    <xf numFmtId="178" fontId="15" fillId="0" borderId="1" xfId="1" applyNumberFormat="1" applyFont="1" applyBorder="1" applyAlignment="1">
      <alignment horizontal="left"/>
    </xf>
    <xf numFmtId="49" fontId="15" fillId="0" borderId="1" xfId="4" applyNumberFormat="1" applyFont="1" applyBorder="1"/>
    <xf numFmtId="178" fontId="15" fillId="0" borderId="3" xfId="1" applyNumberFormat="1" applyFont="1" applyBorder="1" applyAlignment="1">
      <alignment horizontal="left"/>
    </xf>
    <xf numFmtId="0" fontId="18" fillId="10" borderId="4" xfId="0" applyFont="1" applyFill="1" applyBorder="1" applyAlignment="1">
      <alignment horizontal="center" vertical="center"/>
    </xf>
    <xf numFmtId="49" fontId="19" fillId="6" borderId="4" xfId="0" applyNumberFormat="1" applyFont="1" applyFill="1" applyBorder="1" applyAlignment="1">
      <alignment horizontal="center" vertical="center"/>
    </xf>
    <xf numFmtId="176" fontId="19" fillId="6" borderId="10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3" fillId="5" borderId="1" xfId="0" applyFont="1" applyFill="1" applyBorder="1" applyAlignment="1">
      <alignment vertical="center"/>
    </xf>
    <xf numFmtId="9" fontId="18" fillId="9" borderId="1" xfId="0" applyNumberFormat="1" applyFont="1" applyFill="1" applyBorder="1" applyAlignment="1">
      <alignment horizontal="center" vertical="center" wrapText="1"/>
    </xf>
    <xf numFmtId="9" fontId="27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9" fontId="15" fillId="9" borderId="1" xfId="0" applyNumberFormat="1" applyFont="1" applyFill="1" applyBorder="1" applyAlignment="1">
      <alignment horizontal="center" vertical="center"/>
    </xf>
    <xf numFmtId="182" fontId="15" fillId="9" borderId="1" xfId="0" applyNumberFormat="1" applyFont="1" applyFill="1" applyBorder="1" applyAlignment="1">
      <alignment horizontal="center" vertical="center"/>
    </xf>
    <xf numFmtId="9" fontId="15" fillId="0" borderId="1" xfId="0" applyNumberFormat="1" applyFont="1" applyBorder="1" applyAlignment="1">
      <alignment horizontal="left" vertical="center"/>
    </xf>
    <xf numFmtId="177" fontId="15" fillId="0" borderId="1" xfId="0" applyNumberFormat="1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9" fontId="19" fillId="6" borderId="1" xfId="0" applyNumberFormat="1" applyFont="1" applyFill="1" applyBorder="1" applyAlignment="1">
      <alignment horizontal="center" vertical="center"/>
    </xf>
    <xf numFmtId="9" fontId="19" fillId="6" borderId="1" xfId="0" applyNumberFormat="1" applyFont="1" applyFill="1" applyBorder="1" applyAlignment="1">
      <alignment horizontal="left" vertical="center"/>
    </xf>
    <xf numFmtId="9" fontId="15" fillId="4" borderId="0" xfId="0" applyNumberFormat="1" applyFont="1" applyFill="1" applyAlignment="1">
      <alignment horizontal="left" vertical="center"/>
    </xf>
    <xf numFmtId="0" fontId="18" fillId="7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77" fontId="18" fillId="0" borderId="0" xfId="0" applyNumberFormat="1" applyFont="1" applyAlignment="1">
      <alignment vertical="center"/>
    </xf>
    <xf numFmtId="0" fontId="15" fillId="0" borderId="1" xfId="0" applyFont="1" applyBorder="1" applyAlignment="1">
      <alignment vertical="center"/>
    </xf>
    <xf numFmtId="177" fontId="15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8" fillId="11" borderId="1" xfId="0" applyFont="1" applyFill="1" applyBorder="1" applyAlignment="1">
      <alignment horizontal="left" vertical="center"/>
    </xf>
    <xf numFmtId="183" fontId="18" fillId="4" borderId="0" xfId="0" applyNumberFormat="1" applyFont="1" applyFill="1" applyAlignment="1">
      <alignment horizontal="center" vertical="center"/>
    </xf>
    <xf numFmtId="183" fontId="15" fillId="4" borderId="0" xfId="0" applyNumberFormat="1" applyFont="1" applyFill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29" fillId="0" borderId="3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180" fontId="18" fillId="10" borderId="1" xfId="0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183" fontId="1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178" fontId="23" fillId="5" borderId="16" xfId="0" applyNumberFormat="1" applyFont="1" applyFill="1" applyBorder="1" applyAlignment="1">
      <alignment horizontal="center" vertical="center"/>
    </xf>
    <xf numFmtId="178" fontId="23" fillId="5" borderId="17" xfId="0" applyNumberFormat="1" applyFont="1" applyFill="1" applyBorder="1" applyAlignment="1">
      <alignment horizontal="center" vertical="center"/>
    </xf>
    <xf numFmtId="178" fontId="23" fillId="5" borderId="16" xfId="0" applyNumberFormat="1" applyFont="1" applyFill="1" applyBorder="1" applyAlignment="1">
      <alignment horizontal="left" vertical="center"/>
    </xf>
    <xf numFmtId="178" fontId="23" fillId="5" borderId="17" xfId="0" applyNumberFormat="1" applyFont="1" applyFill="1" applyBorder="1" applyAlignment="1">
      <alignment horizontal="left" vertical="center"/>
    </xf>
    <xf numFmtId="0" fontId="15" fillId="0" borderId="3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180" fontId="15" fillId="0" borderId="3" xfId="0" applyNumberFormat="1" applyFont="1" applyBorder="1" applyAlignment="1">
      <alignment horizontal="center" vertical="center"/>
    </xf>
    <xf numFmtId="183" fontId="18" fillId="11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10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" fontId="18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7">
    <cellStyle name="常规" xfId="0" builtinId="0"/>
    <cellStyle name="常规 2" xfId="5" xr:uid="{00000000-0005-0000-0000-000035000000}"/>
    <cellStyle name="常规_Sheet4_1" xfId="2" xr:uid="{00000000-0005-0000-0000-000032000000}"/>
    <cellStyle name="常规_Sheet4_3" xfId="1" xr:uid="{00000000-0005-0000-0000-000031000000}"/>
    <cellStyle name="常规_Sheet4_4" xfId="3" xr:uid="{00000000-0005-0000-0000-000033000000}"/>
    <cellStyle name="常规_Sheet4_5" xfId="4" xr:uid="{00000000-0005-0000-0000-000034000000}"/>
    <cellStyle name="常规_户型定价" xfId="6" xr:uid="{00000000-0005-0000-0000-000036000000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51;&#22320;&#20135;&#20303;&#23429;&#23450;&#20215;&#20307;&#31995;(&#26435;&#37325;&#25968;&#23450;&#20215;&#26631;&#20934;&#27169;&#26435;&#2925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8165;&#36828;&#22825;&#36171;/&#25552;&#20132;&#25919;&#24220;&#36164;&#26009;&#65288;&#25269;&#35299;&#25276;&#12289;&#22791;&#26696;&#20215;&#12289;&#25764;&#38144;&#32593;&#31614;&#65289;/1&#12289;&#22791;&#26696;&#20215;&#35843;&#25972;/202400909&#22791;&#26696;&#20215;&#35843;&#25972;-3%23/3%23/&#24037;&#20316;&#31807;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374492c5-c8ae-434a-b039-9f779d21eb99&#24162;_2023-10-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494;&#20449;/WeChat%20Files/wxid_5kljd5vnchbc22/FileStorage/File/2023-10/&#24050;&#21806;-&#26410;&#32593;&#31614;&#26126;&#32454;&#38144;&#21806;&#30424;&#28857;&#22686;&#21152;&#39318;&#20184;&#24773;&#20917;&#65288;93&#2287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户型定价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1">
          <cell r="D1" t="str">
            <v>楼栋</v>
          </cell>
        </row>
        <row r="2">
          <cell r="C2" t="str">
            <v>2单元-201</v>
          </cell>
          <cell r="D2" t="str">
            <v>1#高层</v>
          </cell>
        </row>
        <row r="3">
          <cell r="C3" t="str">
            <v>1单元-201</v>
          </cell>
          <cell r="D3" t="str">
            <v>1#高层</v>
          </cell>
        </row>
        <row r="4">
          <cell r="C4" t="str">
            <v>1单元-202</v>
          </cell>
          <cell r="D4" t="str">
            <v>1#高层</v>
          </cell>
        </row>
        <row r="5">
          <cell r="C5" t="str">
            <v>2单元-202</v>
          </cell>
          <cell r="D5" t="str">
            <v>1#高层</v>
          </cell>
        </row>
        <row r="6">
          <cell r="C6" t="str">
            <v>1单元-203</v>
          </cell>
          <cell r="D6" t="str">
            <v>1#高层</v>
          </cell>
        </row>
        <row r="7">
          <cell r="C7" t="str">
            <v>2单元-203</v>
          </cell>
          <cell r="D7" t="str">
            <v>1#高层</v>
          </cell>
        </row>
        <row r="8">
          <cell r="C8" t="str">
            <v>2单元-204</v>
          </cell>
          <cell r="D8" t="str">
            <v>1#高层</v>
          </cell>
        </row>
        <row r="9">
          <cell r="C9" t="str">
            <v>1单元-204</v>
          </cell>
          <cell r="D9" t="str">
            <v>1#高层</v>
          </cell>
        </row>
        <row r="10">
          <cell r="C10" t="str">
            <v>1单元-205</v>
          </cell>
          <cell r="D10" t="str">
            <v>1#高层</v>
          </cell>
        </row>
        <row r="11">
          <cell r="C11" t="str">
            <v>2单元-205</v>
          </cell>
          <cell r="D11" t="str">
            <v>1#高层</v>
          </cell>
        </row>
        <row r="12">
          <cell r="C12" t="str">
            <v>2单元-301</v>
          </cell>
          <cell r="D12" t="str">
            <v>1#高层</v>
          </cell>
        </row>
        <row r="13">
          <cell r="C13" t="str">
            <v>1单元-301</v>
          </cell>
          <cell r="D13" t="str">
            <v>1#高层</v>
          </cell>
        </row>
        <row r="14">
          <cell r="C14" t="str">
            <v>2单元-302</v>
          </cell>
          <cell r="D14" t="str">
            <v>1#高层</v>
          </cell>
        </row>
        <row r="15">
          <cell r="C15" t="str">
            <v>1单元-302</v>
          </cell>
          <cell r="D15" t="str">
            <v>1#高层</v>
          </cell>
        </row>
        <row r="16">
          <cell r="C16" t="str">
            <v>1单元-303</v>
          </cell>
          <cell r="D16" t="str">
            <v>1#高层</v>
          </cell>
        </row>
        <row r="17">
          <cell r="C17" t="str">
            <v>2单元-303</v>
          </cell>
          <cell r="D17" t="str">
            <v>1#高层</v>
          </cell>
        </row>
        <row r="18">
          <cell r="C18" t="str">
            <v>1单元-304</v>
          </cell>
          <cell r="D18" t="str">
            <v>1#高层</v>
          </cell>
        </row>
        <row r="19">
          <cell r="C19" t="str">
            <v>2单元-304</v>
          </cell>
          <cell r="D19" t="str">
            <v>1#高层</v>
          </cell>
        </row>
        <row r="20">
          <cell r="C20" t="str">
            <v>2单元-305</v>
          </cell>
          <cell r="D20" t="str">
            <v>1#高层</v>
          </cell>
        </row>
        <row r="21">
          <cell r="C21" t="str">
            <v>1单元-305</v>
          </cell>
          <cell r="D21" t="str">
            <v>1#高层</v>
          </cell>
        </row>
        <row r="22">
          <cell r="C22" t="str">
            <v>2单元-401</v>
          </cell>
          <cell r="D22" t="str">
            <v>1#高层</v>
          </cell>
        </row>
        <row r="23">
          <cell r="C23" t="str">
            <v>1单元-401</v>
          </cell>
          <cell r="D23" t="str">
            <v>1#高层</v>
          </cell>
        </row>
        <row r="24">
          <cell r="C24" t="str">
            <v>1单元-402</v>
          </cell>
          <cell r="D24" t="str">
            <v>1#高层</v>
          </cell>
        </row>
        <row r="25">
          <cell r="C25" t="str">
            <v>2单元-402</v>
          </cell>
          <cell r="D25" t="str">
            <v>1#高层</v>
          </cell>
        </row>
        <row r="26">
          <cell r="C26" t="str">
            <v>2单元-403</v>
          </cell>
          <cell r="D26" t="str">
            <v>1#高层</v>
          </cell>
        </row>
        <row r="27">
          <cell r="C27" t="str">
            <v>1单元-403</v>
          </cell>
          <cell r="D27" t="str">
            <v>1#高层</v>
          </cell>
        </row>
        <row r="28">
          <cell r="C28" t="str">
            <v>2单元-404</v>
          </cell>
          <cell r="D28" t="str">
            <v>1#高层</v>
          </cell>
        </row>
        <row r="29">
          <cell r="C29" t="str">
            <v>1单元-404</v>
          </cell>
          <cell r="D29" t="str">
            <v>1#高层</v>
          </cell>
        </row>
        <row r="30">
          <cell r="C30" t="str">
            <v>2单元-405</v>
          </cell>
          <cell r="D30" t="str">
            <v>1#高层</v>
          </cell>
        </row>
        <row r="31">
          <cell r="C31" t="str">
            <v>1单元-405</v>
          </cell>
          <cell r="D31" t="str">
            <v>1#高层</v>
          </cell>
        </row>
        <row r="32">
          <cell r="C32" t="str">
            <v>1单元-501</v>
          </cell>
          <cell r="D32" t="str">
            <v>1#高层</v>
          </cell>
        </row>
        <row r="33">
          <cell r="C33" t="str">
            <v>2单元-501</v>
          </cell>
          <cell r="D33" t="str">
            <v>1#高层</v>
          </cell>
        </row>
        <row r="34">
          <cell r="C34" t="str">
            <v>2单元-502</v>
          </cell>
          <cell r="D34" t="str">
            <v>1#高层</v>
          </cell>
        </row>
        <row r="35">
          <cell r="C35" t="str">
            <v>1单元-502</v>
          </cell>
          <cell r="D35" t="str">
            <v>1#高层</v>
          </cell>
        </row>
        <row r="36">
          <cell r="C36" t="str">
            <v>1单元-503</v>
          </cell>
          <cell r="D36" t="str">
            <v>1#高层</v>
          </cell>
        </row>
        <row r="37">
          <cell r="C37" t="str">
            <v>2单元-503</v>
          </cell>
          <cell r="D37" t="str">
            <v>1#高层</v>
          </cell>
        </row>
        <row r="38">
          <cell r="C38" t="str">
            <v>2单元-504</v>
          </cell>
          <cell r="D38" t="str">
            <v>1#高层</v>
          </cell>
        </row>
        <row r="39">
          <cell r="C39" t="str">
            <v>1单元-504</v>
          </cell>
          <cell r="D39" t="str">
            <v>1#高层</v>
          </cell>
        </row>
        <row r="40">
          <cell r="C40" t="str">
            <v>1单元-505</v>
          </cell>
          <cell r="D40" t="str">
            <v>1#高层</v>
          </cell>
        </row>
        <row r="41">
          <cell r="C41" t="str">
            <v>2单元-505</v>
          </cell>
          <cell r="D41" t="str">
            <v>1#高层</v>
          </cell>
        </row>
        <row r="42">
          <cell r="C42" t="str">
            <v>2单元-601</v>
          </cell>
          <cell r="D42" t="str">
            <v>1#高层</v>
          </cell>
        </row>
        <row r="43">
          <cell r="C43" t="str">
            <v>1单元-601</v>
          </cell>
          <cell r="D43" t="str">
            <v>1#高层</v>
          </cell>
        </row>
        <row r="44">
          <cell r="C44" t="str">
            <v>1单元-602</v>
          </cell>
          <cell r="D44" t="str">
            <v>1#高层</v>
          </cell>
        </row>
        <row r="45">
          <cell r="C45" t="str">
            <v>2单元-602</v>
          </cell>
          <cell r="D45" t="str">
            <v>1#高层</v>
          </cell>
        </row>
        <row r="46">
          <cell r="C46" t="str">
            <v>2单元-603</v>
          </cell>
          <cell r="D46" t="str">
            <v>1#高层</v>
          </cell>
        </row>
        <row r="47">
          <cell r="C47" t="str">
            <v>1单元-603</v>
          </cell>
          <cell r="D47" t="str">
            <v>1#高层</v>
          </cell>
        </row>
        <row r="48">
          <cell r="C48" t="str">
            <v>2单元-604</v>
          </cell>
          <cell r="D48" t="str">
            <v>1#高层</v>
          </cell>
        </row>
        <row r="49">
          <cell r="C49" t="str">
            <v>1单元-604</v>
          </cell>
          <cell r="D49" t="str">
            <v>1#高层</v>
          </cell>
        </row>
        <row r="50">
          <cell r="C50" t="str">
            <v>2单元-605</v>
          </cell>
          <cell r="D50" t="str">
            <v>1#高层</v>
          </cell>
        </row>
        <row r="51">
          <cell r="C51" t="str">
            <v>1单元-605</v>
          </cell>
          <cell r="D51" t="str">
            <v>1#高层</v>
          </cell>
        </row>
        <row r="52">
          <cell r="C52" t="str">
            <v>1单元-701</v>
          </cell>
          <cell r="D52" t="str">
            <v>1#高层</v>
          </cell>
        </row>
        <row r="53">
          <cell r="C53" t="str">
            <v>2单元-701</v>
          </cell>
          <cell r="D53" t="str">
            <v>1#高层</v>
          </cell>
        </row>
        <row r="54">
          <cell r="C54" t="str">
            <v>2单元-702</v>
          </cell>
          <cell r="D54" t="str">
            <v>1#高层</v>
          </cell>
        </row>
        <row r="55">
          <cell r="C55" t="str">
            <v>1单元-702</v>
          </cell>
          <cell r="D55" t="str">
            <v>1#高层</v>
          </cell>
        </row>
        <row r="56">
          <cell r="C56" t="str">
            <v>2单元-703</v>
          </cell>
          <cell r="D56" t="str">
            <v>1#高层</v>
          </cell>
        </row>
        <row r="57">
          <cell r="C57" t="str">
            <v>1单元-703</v>
          </cell>
          <cell r="D57" t="str">
            <v>1#高层</v>
          </cell>
        </row>
        <row r="58">
          <cell r="C58" t="str">
            <v>2单元-704</v>
          </cell>
          <cell r="D58" t="str">
            <v>1#高层</v>
          </cell>
        </row>
        <row r="59">
          <cell r="C59" t="str">
            <v>1单元-704</v>
          </cell>
          <cell r="D59" t="str">
            <v>1#高层</v>
          </cell>
        </row>
        <row r="60">
          <cell r="C60" t="str">
            <v>1单元-705</v>
          </cell>
          <cell r="D60" t="str">
            <v>1#高层</v>
          </cell>
        </row>
        <row r="61">
          <cell r="C61" t="str">
            <v>2单元-705</v>
          </cell>
          <cell r="D61" t="str">
            <v>1#高层</v>
          </cell>
        </row>
        <row r="62">
          <cell r="C62" t="str">
            <v>1单元-801</v>
          </cell>
          <cell r="D62" t="str">
            <v>1#高层</v>
          </cell>
        </row>
        <row r="63">
          <cell r="C63" t="str">
            <v>2单元-801</v>
          </cell>
          <cell r="D63" t="str">
            <v>1#高层</v>
          </cell>
        </row>
        <row r="64">
          <cell r="C64" t="str">
            <v>1单元-802</v>
          </cell>
          <cell r="D64" t="str">
            <v>1#高层</v>
          </cell>
        </row>
        <row r="65">
          <cell r="C65" t="str">
            <v>2单元-802</v>
          </cell>
          <cell r="D65" t="str">
            <v>1#高层</v>
          </cell>
        </row>
        <row r="66">
          <cell r="C66" t="str">
            <v>2单元-803</v>
          </cell>
          <cell r="D66" t="str">
            <v>1#高层</v>
          </cell>
        </row>
        <row r="67">
          <cell r="C67" t="str">
            <v>1单元-803</v>
          </cell>
          <cell r="D67" t="str">
            <v>1#高层</v>
          </cell>
        </row>
        <row r="68">
          <cell r="C68" t="str">
            <v>1单元-804</v>
          </cell>
          <cell r="D68" t="str">
            <v>1#高层</v>
          </cell>
        </row>
        <row r="69">
          <cell r="C69" t="str">
            <v>2单元-804</v>
          </cell>
          <cell r="D69" t="str">
            <v>1#高层</v>
          </cell>
        </row>
        <row r="70">
          <cell r="C70" t="str">
            <v>1单元-805</v>
          </cell>
          <cell r="D70" t="str">
            <v>1#高层</v>
          </cell>
        </row>
        <row r="71">
          <cell r="C71" t="str">
            <v>2单元-805</v>
          </cell>
          <cell r="D71" t="str">
            <v>1#高层</v>
          </cell>
        </row>
        <row r="72">
          <cell r="C72" t="str">
            <v>1单元-901</v>
          </cell>
          <cell r="D72" t="str">
            <v>1#高层</v>
          </cell>
        </row>
        <row r="73">
          <cell r="C73" t="str">
            <v>2单元-901</v>
          </cell>
          <cell r="D73" t="str">
            <v>1#高层</v>
          </cell>
        </row>
        <row r="74">
          <cell r="C74" t="str">
            <v>2单元-902</v>
          </cell>
          <cell r="D74" t="str">
            <v>1#高层</v>
          </cell>
        </row>
        <row r="75">
          <cell r="C75" t="str">
            <v>1单元-902</v>
          </cell>
          <cell r="D75" t="str">
            <v>1#高层</v>
          </cell>
        </row>
        <row r="76">
          <cell r="C76" t="str">
            <v>1单元-903</v>
          </cell>
          <cell r="D76" t="str">
            <v>1#高层</v>
          </cell>
        </row>
        <row r="77">
          <cell r="C77" t="str">
            <v>2单元-903</v>
          </cell>
          <cell r="D77" t="str">
            <v>1#高层</v>
          </cell>
        </row>
        <row r="78">
          <cell r="C78" t="str">
            <v>1单元-904</v>
          </cell>
          <cell r="D78" t="str">
            <v>1#高层</v>
          </cell>
        </row>
        <row r="79">
          <cell r="C79" t="str">
            <v>2单元-904</v>
          </cell>
          <cell r="D79" t="str">
            <v>1#高层</v>
          </cell>
        </row>
        <row r="80">
          <cell r="C80" t="str">
            <v>2单元-905</v>
          </cell>
          <cell r="D80" t="str">
            <v>1#高层</v>
          </cell>
        </row>
        <row r="81">
          <cell r="C81" t="str">
            <v>1单元-905</v>
          </cell>
          <cell r="D81" t="str">
            <v>1#高层</v>
          </cell>
        </row>
        <row r="82">
          <cell r="C82" t="str">
            <v>2单元-1001</v>
          </cell>
          <cell r="D82" t="str">
            <v>1#高层</v>
          </cell>
        </row>
        <row r="83">
          <cell r="C83" t="str">
            <v>1单元-1001</v>
          </cell>
          <cell r="D83" t="str">
            <v>1#高层</v>
          </cell>
        </row>
        <row r="84">
          <cell r="C84" t="str">
            <v>2单元-1002</v>
          </cell>
          <cell r="D84" t="str">
            <v>1#高层</v>
          </cell>
        </row>
        <row r="85">
          <cell r="C85" t="str">
            <v>1单元-1002</v>
          </cell>
          <cell r="D85" t="str">
            <v>1#高层</v>
          </cell>
        </row>
        <row r="86">
          <cell r="C86" t="str">
            <v>1单元-1003</v>
          </cell>
          <cell r="D86" t="str">
            <v>1#高层</v>
          </cell>
        </row>
        <row r="87">
          <cell r="C87" t="str">
            <v>2单元-1003</v>
          </cell>
          <cell r="D87" t="str">
            <v>1#高层</v>
          </cell>
        </row>
        <row r="88">
          <cell r="C88" t="str">
            <v>1单元-1004</v>
          </cell>
          <cell r="D88" t="str">
            <v>1#高层</v>
          </cell>
        </row>
        <row r="89">
          <cell r="C89" t="str">
            <v>2单元-1004</v>
          </cell>
          <cell r="D89" t="str">
            <v>1#高层</v>
          </cell>
        </row>
        <row r="90">
          <cell r="C90" t="str">
            <v>1单元-1005</v>
          </cell>
          <cell r="D90" t="str">
            <v>1#高层</v>
          </cell>
        </row>
        <row r="91">
          <cell r="C91" t="str">
            <v>2单元-1005</v>
          </cell>
          <cell r="D91" t="str">
            <v>1#高层</v>
          </cell>
        </row>
        <row r="92">
          <cell r="C92" t="str">
            <v>2单元-1101</v>
          </cell>
          <cell r="D92" t="str">
            <v>1#高层</v>
          </cell>
        </row>
        <row r="93">
          <cell r="C93" t="str">
            <v>1单元-1101</v>
          </cell>
          <cell r="D93" t="str">
            <v>1#高层</v>
          </cell>
        </row>
        <row r="94">
          <cell r="C94" t="str">
            <v>2单元-1102</v>
          </cell>
          <cell r="D94" t="str">
            <v>1#高层</v>
          </cell>
        </row>
        <row r="95">
          <cell r="C95" t="str">
            <v>1单元-1102</v>
          </cell>
          <cell r="D95" t="str">
            <v>1#高层</v>
          </cell>
        </row>
        <row r="96">
          <cell r="C96" t="str">
            <v>2单元-1103</v>
          </cell>
          <cell r="D96" t="str">
            <v>1#高层</v>
          </cell>
        </row>
        <row r="97">
          <cell r="C97" t="str">
            <v>1单元-1103</v>
          </cell>
          <cell r="D97" t="str">
            <v>1#高层</v>
          </cell>
        </row>
        <row r="98">
          <cell r="C98" t="str">
            <v>1单元-1104</v>
          </cell>
          <cell r="D98" t="str">
            <v>1#高层</v>
          </cell>
        </row>
        <row r="99">
          <cell r="C99" t="str">
            <v>2单元-1104</v>
          </cell>
          <cell r="D99" t="str">
            <v>1#高层</v>
          </cell>
        </row>
        <row r="100">
          <cell r="C100" t="str">
            <v>2单元-1105</v>
          </cell>
          <cell r="D100" t="str">
            <v>1#高层</v>
          </cell>
        </row>
        <row r="101">
          <cell r="C101" t="str">
            <v>1单元-1105</v>
          </cell>
          <cell r="D101" t="str">
            <v>1#高层</v>
          </cell>
        </row>
        <row r="102">
          <cell r="C102" t="str">
            <v>1单元-1201</v>
          </cell>
          <cell r="D102" t="str">
            <v>1#高层</v>
          </cell>
        </row>
        <row r="103">
          <cell r="C103" t="str">
            <v>2单元-1201</v>
          </cell>
          <cell r="D103" t="str">
            <v>1#高层</v>
          </cell>
        </row>
        <row r="104">
          <cell r="C104" t="str">
            <v>2单元-1202</v>
          </cell>
          <cell r="D104" t="str">
            <v>1#高层</v>
          </cell>
        </row>
        <row r="105">
          <cell r="C105" t="str">
            <v>1单元-1202</v>
          </cell>
          <cell r="D105" t="str">
            <v>1#高层</v>
          </cell>
        </row>
        <row r="106">
          <cell r="C106" t="str">
            <v>2单元-1203</v>
          </cell>
          <cell r="D106" t="str">
            <v>1#高层</v>
          </cell>
        </row>
        <row r="107">
          <cell r="C107" t="str">
            <v>1单元-1203</v>
          </cell>
          <cell r="D107" t="str">
            <v>1#高层</v>
          </cell>
        </row>
        <row r="108">
          <cell r="C108" t="str">
            <v>2单元-1204</v>
          </cell>
          <cell r="D108" t="str">
            <v>1#高层</v>
          </cell>
        </row>
        <row r="109">
          <cell r="C109" t="str">
            <v>1单元-1204</v>
          </cell>
          <cell r="D109" t="str">
            <v>1#高层</v>
          </cell>
        </row>
        <row r="110">
          <cell r="C110" t="str">
            <v>1单元-1205</v>
          </cell>
          <cell r="D110" t="str">
            <v>1#高层</v>
          </cell>
        </row>
        <row r="111">
          <cell r="C111" t="str">
            <v>2单元-1205</v>
          </cell>
          <cell r="D111" t="str">
            <v>1#高层</v>
          </cell>
        </row>
        <row r="112">
          <cell r="C112" t="str">
            <v>2单元-1301</v>
          </cell>
          <cell r="D112" t="str">
            <v>1#高层</v>
          </cell>
        </row>
        <row r="113">
          <cell r="C113" t="str">
            <v>1单元-1301</v>
          </cell>
          <cell r="D113" t="str">
            <v>1#高层</v>
          </cell>
        </row>
        <row r="114">
          <cell r="C114" t="str">
            <v>2单元-1302</v>
          </cell>
          <cell r="D114" t="str">
            <v>1#高层</v>
          </cell>
        </row>
        <row r="115">
          <cell r="C115" t="str">
            <v>1单元-1302</v>
          </cell>
          <cell r="D115" t="str">
            <v>1#高层</v>
          </cell>
        </row>
        <row r="116">
          <cell r="C116" t="str">
            <v>2单元-1303</v>
          </cell>
          <cell r="D116" t="str">
            <v>1#高层</v>
          </cell>
        </row>
        <row r="117">
          <cell r="C117" t="str">
            <v>1单元-1303</v>
          </cell>
          <cell r="D117" t="str">
            <v>1#高层</v>
          </cell>
        </row>
        <row r="118">
          <cell r="C118" t="str">
            <v>2单元-1304</v>
          </cell>
          <cell r="D118" t="str">
            <v>1#高层</v>
          </cell>
        </row>
        <row r="119">
          <cell r="C119" t="str">
            <v>1单元-1304</v>
          </cell>
          <cell r="D119" t="str">
            <v>1#高层</v>
          </cell>
        </row>
        <row r="120">
          <cell r="C120" t="str">
            <v>2单元-1305</v>
          </cell>
          <cell r="D120" t="str">
            <v>1#高层</v>
          </cell>
        </row>
        <row r="121">
          <cell r="C121" t="str">
            <v>1单元-1305</v>
          </cell>
          <cell r="D121" t="str">
            <v>1#高层</v>
          </cell>
        </row>
        <row r="122">
          <cell r="C122" t="str">
            <v>2单元-1401</v>
          </cell>
          <cell r="D122" t="str">
            <v>1#高层</v>
          </cell>
        </row>
        <row r="123">
          <cell r="C123" t="str">
            <v>1单元-1401</v>
          </cell>
          <cell r="D123" t="str">
            <v>1#高层</v>
          </cell>
        </row>
        <row r="124">
          <cell r="C124" t="str">
            <v>2单元-1402</v>
          </cell>
          <cell r="D124" t="str">
            <v>1#高层</v>
          </cell>
        </row>
        <row r="125">
          <cell r="C125" t="str">
            <v>1单元-1402</v>
          </cell>
          <cell r="D125" t="str">
            <v>1#高层</v>
          </cell>
        </row>
        <row r="126">
          <cell r="C126" t="str">
            <v>1单元-1403</v>
          </cell>
          <cell r="D126" t="str">
            <v>1#高层</v>
          </cell>
        </row>
        <row r="127">
          <cell r="C127" t="str">
            <v>2单元-1403</v>
          </cell>
          <cell r="D127" t="str">
            <v>1#高层</v>
          </cell>
        </row>
        <row r="128">
          <cell r="C128" t="str">
            <v>2单元-1404</v>
          </cell>
          <cell r="D128" t="str">
            <v>1#高层</v>
          </cell>
        </row>
        <row r="129">
          <cell r="C129" t="str">
            <v>1单元-1404</v>
          </cell>
          <cell r="D129" t="str">
            <v>1#高层</v>
          </cell>
        </row>
        <row r="130">
          <cell r="C130" t="str">
            <v>1单元-1405</v>
          </cell>
          <cell r="D130" t="str">
            <v>1#高层</v>
          </cell>
        </row>
        <row r="131">
          <cell r="C131" t="str">
            <v>2单元-1405</v>
          </cell>
          <cell r="D131" t="str">
            <v>1#高层</v>
          </cell>
        </row>
        <row r="132">
          <cell r="C132" t="str">
            <v>1单元-1501</v>
          </cell>
          <cell r="D132" t="str">
            <v>1#高层</v>
          </cell>
        </row>
        <row r="133">
          <cell r="C133" t="str">
            <v>2单元-1501</v>
          </cell>
          <cell r="D133" t="str">
            <v>1#高层</v>
          </cell>
        </row>
        <row r="134">
          <cell r="C134" t="str">
            <v>2单元-1502</v>
          </cell>
          <cell r="D134" t="str">
            <v>1#高层</v>
          </cell>
        </row>
        <row r="135">
          <cell r="C135" t="str">
            <v>1单元-1502</v>
          </cell>
          <cell r="D135" t="str">
            <v>1#高层</v>
          </cell>
        </row>
        <row r="136">
          <cell r="C136" t="str">
            <v>1单元-1503</v>
          </cell>
          <cell r="D136" t="str">
            <v>1#高层</v>
          </cell>
        </row>
        <row r="137">
          <cell r="C137" t="str">
            <v>2单元-1503</v>
          </cell>
          <cell r="D137" t="str">
            <v>1#高层</v>
          </cell>
        </row>
        <row r="138">
          <cell r="C138" t="str">
            <v>2单元-1504</v>
          </cell>
          <cell r="D138" t="str">
            <v>1#高层</v>
          </cell>
        </row>
        <row r="139">
          <cell r="C139" t="str">
            <v>1单元-1504</v>
          </cell>
          <cell r="D139" t="str">
            <v>1#高层</v>
          </cell>
        </row>
        <row r="140">
          <cell r="C140" t="str">
            <v>1单元-1505</v>
          </cell>
          <cell r="D140" t="str">
            <v>1#高层</v>
          </cell>
        </row>
        <row r="141">
          <cell r="C141" t="str">
            <v>2单元-1505</v>
          </cell>
          <cell r="D141" t="str">
            <v>1#高层</v>
          </cell>
        </row>
        <row r="142">
          <cell r="C142" t="str">
            <v>2单元-1601</v>
          </cell>
          <cell r="D142" t="str">
            <v>1#高层</v>
          </cell>
        </row>
        <row r="143">
          <cell r="C143" t="str">
            <v>1单元-1601</v>
          </cell>
          <cell r="D143" t="str">
            <v>1#高层</v>
          </cell>
        </row>
        <row r="144">
          <cell r="C144" t="str">
            <v>2单元-1602</v>
          </cell>
          <cell r="D144" t="str">
            <v>1#高层</v>
          </cell>
        </row>
        <row r="145">
          <cell r="C145" t="str">
            <v>1单元-1602</v>
          </cell>
          <cell r="D145" t="str">
            <v>1#高层</v>
          </cell>
        </row>
        <row r="146">
          <cell r="C146" t="str">
            <v>1单元-1603</v>
          </cell>
          <cell r="D146" t="str">
            <v>1#高层</v>
          </cell>
        </row>
        <row r="147">
          <cell r="C147" t="str">
            <v>2单元-1603</v>
          </cell>
          <cell r="D147" t="str">
            <v>1#高层</v>
          </cell>
        </row>
        <row r="148">
          <cell r="C148" t="str">
            <v>1单元-1604</v>
          </cell>
          <cell r="D148" t="str">
            <v>1#高层</v>
          </cell>
        </row>
        <row r="149">
          <cell r="C149" t="str">
            <v>2单元-1604</v>
          </cell>
          <cell r="D149" t="str">
            <v>1#高层</v>
          </cell>
        </row>
        <row r="150">
          <cell r="C150" t="str">
            <v>1单元-1605</v>
          </cell>
          <cell r="D150" t="str">
            <v>1#高层</v>
          </cell>
        </row>
        <row r="151">
          <cell r="C151" t="str">
            <v>2单元-1605</v>
          </cell>
          <cell r="D151" t="str">
            <v>1#高层</v>
          </cell>
        </row>
        <row r="152">
          <cell r="C152" t="str">
            <v>1单元-1701</v>
          </cell>
          <cell r="D152" t="str">
            <v>1#高层</v>
          </cell>
        </row>
        <row r="153">
          <cell r="C153" t="str">
            <v>2单元-1701</v>
          </cell>
          <cell r="D153" t="str">
            <v>1#高层</v>
          </cell>
        </row>
        <row r="154">
          <cell r="C154" t="str">
            <v>1单元-1702</v>
          </cell>
          <cell r="D154" t="str">
            <v>1#高层</v>
          </cell>
        </row>
        <row r="155">
          <cell r="C155" t="str">
            <v>2单元-1702</v>
          </cell>
          <cell r="D155" t="str">
            <v>1#高层</v>
          </cell>
        </row>
        <row r="156">
          <cell r="C156" t="str">
            <v>1单元-1703</v>
          </cell>
          <cell r="D156" t="str">
            <v>1#高层</v>
          </cell>
        </row>
        <row r="157">
          <cell r="C157" t="str">
            <v>2单元-1703</v>
          </cell>
          <cell r="D157" t="str">
            <v>1#高层</v>
          </cell>
        </row>
        <row r="158">
          <cell r="C158" t="str">
            <v>2单元-1704</v>
          </cell>
          <cell r="D158" t="str">
            <v>1#高层</v>
          </cell>
        </row>
        <row r="159">
          <cell r="C159" t="str">
            <v>1单元-1704</v>
          </cell>
          <cell r="D159" t="str">
            <v>1#高层</v>
          </cell>
        </row>
        <row r="160">
          <cell r="C160" t="str">
            <v>1单元-1705</v>
          </cell>
          <cell r="D160" t="str">
            <v>1#高层</v>
          </cell>
        </row>
        <row r="161">
          <cell r="C161" t="str">
            <v>2单元-1705</v>
          </cell>
          <cell r="D161" t="str">
            <v>1#高层</v>
          </cell>
        </row>
        <row r="162">
          <cell r="C162" t="str">
            <v>2单元-1801</v>
          </cell>
          <cell r="D162" t="str">
            <v>1#高层</v>
          </cell>
        </row>
        <row r="163">
          <cell r="C163" t="str">
            <v>1单元-1801</v>
          </cell>
          <cell r="D163" t="str">
            <v>1#高层</v>
          </cell>
        </row>
        <row r="164">
          <cell r="C164" t="str">
            <v>1单元-1802</v>
          </cell>
          <cell r="D164" t="str">
            <v>1#高层</v>
          </cell>
        </row>
        <row r="165">
          <cell r="C165" t="str">
            <v>2单元-1802</v>
          </cell>
          <cell r="D165" t="str">
            <v>1#高层</v>
          </cell>
        </row>
        <row r="166">
          <cell r="C166" t="str">
            <v>1单元-1803</v>
          </cell>
          <cell r="D166" t="str">
            <v>1#高层</v>
          </cell>
        </row>
        <row r="167">
          <cell r="C167" t="str">
            <v>2单元-1803</v>
          </cell>
          <cell r="D167" t="str">
            <v>1#高层</v>
          </cell>
        </row>
        <row r="168">
          <cell r="C168" t="str">
            <v>2单元-1804</v>
          </cell>
          <cell r="D168" t="str">
            <v>1#高层</v>
          </cell>
        </row>
        <row r="169">
          <cell r="C169" t="str">
            <v>1单元-1804</v>
          </cell>
          <cell r="D169" t="str">
            <v>1#高层</v>
          </cell>
        </row>
        <row r="170">
          <cell r="C170" t="str">
            <v>2单元-1805</v>
          </cell>
          <cell r="D170" t="str">
            <v>1#高层</v>
          </cell>
        </row>
        <row r="171">
          <cell r="C171" t="str">
            <v>1单元-1805</v>
          </cell>
          <cell r="D171" t="str">
            <v>1#高层</v>
          </cell>
        </row>
        <row r="172">
          <cell r="C172" t="str">
            <v>2单元-1901</v>
          </cell>
          <cell r="D172" t="str">
            <v>1#高层</v>
          </cell>
        </row>
        <row r="173">
          <cell r="C173" t="str">
            <v>1单元-1901</v>
          </cell>
          <cell r="D173" t="str">
            <v>1#高层</v>
          </cell>
        </row>
        <row r="174">
          <cell r="C174" t="str">
            <v>1单元-1902</v>
          </cell>
          <cell r="D174" t="str">
            <v>1#高层</v>
          </cell>
        </row>
        <row r="175">
          <cell r="C175" t="str">
            <v>2单元-1902</v>
          </cell>
          <cell r="D175" t="str">
            <v>1#高层</v>
          </cell>
        </row>
        <row r="176">
          <cell r="C176" t="str">
            <v>1单元-1903</v>
          </cell>
          <cell r="D176" t="str">
            <v>1#高层</v>
          </cell>
        </row>
        <row r="177">
          <cell r="C177" t="str">
            <v>2单元-1903</v>
          </cell>
          <cell r="D177" t="str">
            <v>1#高层</v>
          </cell>
        </row>
        <row r="178">
          <cell r="C178" t="str">
            <v>2单元-1904</v>
          </cell>
          <cell r="D178" t="str">
            <v>1#高层</v>
          </cell>
        </row>
        <row r="179">
          <cell r="C179" t="str">
            <v>1单元-1904</v>
          </cell>
          <cell r="D179" t="str">
            <v>1#高层</v>
          </cell>
        </row>
        <row r="180">
          <cell r="C180" t="str">
            <v>1单元-1905</v>
          </cell>
          <cell r="D180" t="str">
            <v>1#高层</v>
          </cell>
        </row>
        <row r="181">
          <cell r="C181" t="str">
            <v>2单元-1905</v>
          </cell>
          <cell r="D181" t="str">
            <v>1#高层</v>
          </cell>
        </row>
        <row r="182">
          <cell r="C182" t="str">
            <v>2#高层-201</v>
          </cell>
          <cell r="D182" t="str">
            <v>2#高层</v>
          </cell>
        </row>
        <row r="183">
          <cell r="C183" t="str">
            <v>2#高层-202</v>
          </cell>
          <cell r="D183" t="str">
            <v>2#高层</v>
          </cell>
        </row>
        <row r="184">
          <cell r="C184" t="str">
            <v>2#高层-203</v>
          </cell>
          <cell r="D184" t="str">
            <v>2#高层</v>
          </cell>
        </row>
        <row r="185">
          <cell r="C185" t="str">
            <v>2#高层-204</v>
          </cell>
          <cell r="D185" t="str">
            <v>2#高层</v>
          </cell>
        </row>
        <row r="186">
          <cell r="C186" t="str">
            <v>2#高层-205</v>
          </cell>
          <cell r="D186" t="str">
            <v>2#高层</v>
          </cell>
        </row>
        <row r="187">
          <cell r="C187" t="str">
            <v>2#高层-301</v>
          </cell>
          <cell r="D187" t="str">
            <v>2#高层</v>
          </cell>
        </row>
        <row r="188">
          <cell r="C188" t="str">
            <v>2#高层-302</v>
          </cell>
          <cell r="D188" t="str">
            <v>2#高层</v>
          </cell>
        </row>
        <row r="189">
          <cell r="C189" t="str">
            <v>2#高层-303</v>
          </cell>
          <cell r="D189" t="str">
            <v>2#高层</v>
          </cell>
        </row>
        <row r="190">
          <cell r="C190" t="str">
            <v>2#高层-304</v>
          </cell>
          <cell r="D190" t="str">
            <v>2#高层</v>
          </cell>
        </row>
        <row r="191">
          <cell r="C191" t="str">
            <v>2#高层-305</v>
          </cell>
          <cell r="D191" t="str">
            <v>2#高层</v>
          </cell>
        </row>
        <row r="192">
          <cell r="C192" t="str">
            <v>2#高层-401</v>
          </cell>
          <cell r="D192" t="str">
            <v>2#高层</v>
          </cell>
        </row>
        <row r="193">
          <cell r="C193" t="str">
            <v>2#高层-402</v>
          </cell>
          <cell r="D193" t="str">
            <v>2#高层</v>
          </cell>
        </row>
        <row r="194">
          <cell r="C194" t="str">
            <v>2#高层-403</v>
          </cell>
          <cell r="D194" t="str">
            <v>2#高层</v>
          </cell>
        </row>
        <row r="195">
          <cell r="C195" t="str">
            <v>2#高层-404</v>
          </cell>
          <cell r="D195" t="str">
            <v>2#高层</v>
          </cell>
        </row>
        <row r="196">
          <cell r="C196" t="str">
            <v>2#高层-405</v>
          </cell>
          <cell r="D196" t="str">
            <v>2#高层</v>
          </cell>
        </row>
        <row r="197">
          <cell r="C197" t="str">
            <v>2#高层-501</v>
          </cell>
          <cell r="D197" t="str">
            <v>2#高层</v>
          </cell>
        </row>
        <row r="198">
          <cell r="C198" t="str">
            <v>2#高层-502</v>
          </cell>
          <cell r="D198" t="str">
            <v>2#高层</v>
          </cell>
        </row>
        <row r="199">
          <cell r="C199" t="str">
            <v>2#高层-503</v>
          </cell>
          <cell r="D199" t="str">
            <v>2#高层</v>
          </cell>
        </row>
        <row r="200">
          <cell r="C200" t="str">
            <v>2#高层-504</v>
          </cell>
          <cell r="D200" t="str">
            <v>2#高层</v>
          </cell>
        </row>
        <row r="201">
          <cell r="C201" t="str">
            <v>2#高层-505</v>
          </cell>
          <cell r="D201" t="str">
            <v>2#高层</v>
          </cell>
        </row>
        <row r="202">
          <cell r="C202" t="str">
            <v>2#高层-601</v>
          </cell>
          <cell r="D202" t="str">
            <v>2#高层</v>
          </cell>
        </row>
        <row r="203">
          <cell r="C203" t="str">
            <v>2#高层-602</v>
          </cell>
          <cell r="D203" t="str">
            <v>2#高层</v>
          </cell>
        </row>
        <row r="204">
          <cell r="C204" t="str">
            <v>2#高层-603</v>
          </cell>
          <cell r="D204" t="str">
            <v>2#高层</v>
          </cell>
        </row>
        <row r="205">
          <cell r="C205" t="str">
            <v>2#高层-604</v>
          </cell>
          <cell r="D205" t="str">
            <v>2#高层</v>
          </cell>
        </row>
        <row r="206">
          <cell r="C206" t="str">
            <v>2#高层-605</v>
          </cell>
          <cell r="D206" t="str">
            <v>2#高层</v>
          </cell>
        </row>
        <row r="207">
          <cell r="C207" t="str">
            <v>2#高层-701</v>
          </cell>
          <cell r="D207" t="str">
            <v>2#高层</v>
          </cell>
        </row>
        <row r="208">
          <cell r="C208" t="str">
            <v>2#高层-702</v>
          </cell>
          <cell r="D208" t="str">
            <v>2#高层</v>
          </cell>
        </row>
        <row r="209">
          <cell r="C209" t="str">
            <v>2#高层-703</v>
          </cell>
          <cell r="D209" t="str">
            <v>2#高层</v>
          </cell>
        </row>
        <row r="210">
          <cell r="C210" t="str">
            <v>2#高层-704</v>
          </cell>
          <cell r="D210" t="str">
            <v>2#高层</v>
          </cell>
        </row>
        <row r="211">
          <cell r="C211" t="str">
            <v>2#高层-705</v>
          </cell>
          <cell r="D211" t="str">
            <v>2#高层</v>
          </cell>
        </row>
        <row r="212">
          <cell r="C212" t="str">
            <v>2#高层-801</v>
          </cell>
          <cell r="D212" t="str">
            <v>2#高层</v>
          </cell>
        </row>
        <row r="213">
          <cell r="C213" t="str">
            <v>2#高层-802</v>
          </cell>
          <cell r="D213" t="str">
            <v>2#高层</v>
          </cell>
        </row>
        <row r="214">
          <cell r="C214" t="str">
            <v>2#高层-803</v>
          </cell>
          <cell r="D214" t="str">
            <v>2#高层</v>
          </cell>
        </row>
        <row r="215">
          <cell r="C215" t="str">
            <v>2#高层-804</v>
          </cell>
          <cell r="D215" t="str">
            <v>2#高层</v>
          </cell>
        </row>
        <row r="216">
          <cell r="C216" t="str">
            <v>2#高层-805</v>
          </cell>
          <cell r="D216" t="str">
            <v>2#高层</v>
          </cell>
        </row>
        <row r="217">
          <cell r="C217" t="str">
            <v>2#高层-901</v>
          </cell>
          <cell r="D217" t="str">
            <v>2#高层</v>
          </cell>
        </row>
        <row r="218">
          <cell r="C218" t="str">
            <v>2#高层-902</v>
          </cell>
          <cell r="D218" t="str">
            <v>2#高层</v>
          </cell>
        </row>
        <row r="219">
          <cell r="C219" t="str">
            <v>2#高层-903</v>
          </cell>
          <cell r="D219" t="str">
            <v>2#高层</v>
          </cell>
        </row>
        <row r="220">
          <cell r="C220" t="str">
            <v>2#高层-904</v>
          </cell>
          <cell r="D220" t="str">
            <v>2#高层</v>
          </cell>
        </row>
        <row r="221">
          <cell r="C221" t="str">
            <v>2#高层-905</v>
          </cell>
          <cell r="D221" t="str">
            <v>2#高层</v>
          </cell>
        </row>
        <row r="222">
          <cell r="C222" t="str">
            <v>2#高层-1001</v>
          </cell>
          <cell r="D222" t="str">
            <v>2#高层</v>
          </cell>
        </row>
        <row r="223">
          <cell r="C223" t="str">
            <v>2#高层-1002</v>
          </cell>
          <cell r="D223" t="str">
            <v>2#高层</v>
          </cell>
        </row>
        <row r="224">
          <cell r="C224" t="str">
            <v>2#高层-1003</v>
          </cell>
          <cell r="D224" t="str">
            <v>2#高层</v>
          </cell>
        </row>
        <row r="225">
          <cell r="C225" t="str">
            <v>2#高层-1004</v>
          </cell>
          <cell r="D225" t="str">
            <v>2#高层</v>
          </cell>
        </row>
        <row r="226">
          <cell r="C226" t="str">
            <v>2#高层-1005</v>
          </cell>
          <cell r="D226" t="str">
            <v>2#高层</v>
          </cell>
        </row>
        <row r="227">
          <cell r="C227" t="str">
            <v>2#高层-1101</v>
          </cell>
          <cell r="D227" t="str">
            <v>2#高层</v>
          </cell>
        </row>
        <row r="228">
          <cell r="C228" t="str">
            <v>2#高层-1102</v>
          </cell>
          <cell r="D228" t="str">
            <v>2#高层</v>
          </cell>
        </row>
        <row r="229">
          <cell r="C229" t="str">
            <v>2#高层-1103</v>
          </cell>
          <cell r="D229" t="str">
            <v>2#高层</v>
          </cell>
        </row>
        <row r="230">
          <cell r="C230" t="str">
            <v>2#高层-1104</v>
          </cell>
          <cell r="D230" t="str">
            <v>2#高层</v>
          </cell>
        </row>
        <row r="231">
          <cell r="C231" t="str">
            <v>2#高层-1105</v>
          </cell>
          <cell r="D231" t="str">
            <v>2#高层</v>
          </cell>
        </row>
        <row r="232">
          <cell r="C232" t="str">
            <v>2#高层-1201</v>
          </cell>
          <cell r="D232" t="str">
            <v>2#高层</v>
          </cell>
        </row>
        <row r="233">
          <cell r="C233" t="str">
            <v>2#高层-1202</v>
          </cell>
          <cell r="D233" t="str">
            <v>2#高层</v>
          </cell>
        </row>
        <row r="234">
          <cell r="C234" t="str">
            <v>2#高层-1203</v>
          </cell>
          <cell r="D234" t="str">
            <v>2#高层</v>
          </cell>
        </row>
        <row r="235">
          <cell r="C235" t="str">
            <v>2#高层-1204</v>
          </cell>
          <cell r="D235" t="str">
            <v>2#高层</v>
          </cell>
        </row>
        <row r="236">
          <cell r="C236" t="str">
            <v>2#高层-1205</v>
          </cell>
          <cell r="D236" t="str">
            <v>2#高层</v>
          </cell>
        </row>
        <row r="237">
          <cell r="C237" t="str">
            <v>2#高层-1301</v>
          </cell>
          <cell r="D237" t="str">
            <v>2#高层</v>
          </cell>
        </row>
        <row r="238">
          <cell r="C238" t="str">
            <v>2#高层-1302</v>
          </cell>
          <cell r="D238" t="str">
            <v>2#高层</v>
          </cell>
        </row>
        <row r="239">
          <cell r="C239" t="str">
            <v>2#高层-1303</v>
          </cell>
          <cell r="D239" t="str">
            <v>2#高层</v>
          </cell>
        </row>
        <row r="240">
          <cell r="C240" t="str">
            <v>2#高层-1304</v>
          </cell>
          <cell r="D240" t="str">
            <v>2#高层</v>
          </cell>
        </row>
        <row r="241">
          <cell r="C241" t="str">
            <v>2#高层-1305</v>
          </cell>
          <cell r="D241" t="str">
            <v>2#高层</v>
          </cell>
        </row>
        <row r="242">
          <cell r="C242" t="str">
            <v>2#高层-1401</v>
          </cell>
          <cell r="D242" t="str">
            <v>2#高层</v>
          </cell>
        </row>
        <row r="243">
          <cell r="C243" t="str">
            <v>2#高层-1402</v>
          </cell>
          <cell r="D243" t="str">
            <v>2#高层</v>
          </cell>
        </row>
        <row r="244">
          <cell r="C244" t="str">
            <v>2#高层-1403</v>
          </cell>
          <cell r="D244" t="str">
            <v>2#高层</v>
          </cell>
        </row>
        <row r="245">
          <cell r="C245" t="str">
            <v>2#高层-1404</v>
          </cell>
          <cell r="D245" t="str">
            <v>2#高层</v>
          </cell>
        </row>
        <row r="246">
          <cell r="C246" t="str">
            <v>2#高层-1405</v>
          </cell>
          <cell r="D246" t="str">
            <v>2#高层</v>
          </cell>
        </row>
        <row r="247">
          <cell r="C247" t="str">
            <v>2#高层-1501</v>
          </cell>
          <cell r="D247" t="str">
            <v>2#高层</v>
          </cell>
        </row>
        <row r="248">
          <cell r="C248" t="str">
            <v>2#高层-1502</v>
          </cell>
          <cell r="D248" t="str">
            <v>2#高层</v>
          </cell>
        </row>
        <row r="249">
          <cell r="C249" t="str">
            <v>2#高层-1503</v>
          </cell>
          <cell r="D249" t="str">
            <v>2#高层</v>
          </cell>
        </row>
        <row r="250">
          <cell r="C250" t="str">
            <v>2#高层-1504</v>
          </cell>
          <cell r="D250" t="str">
            <v>2#高层</v>
          </cell>
        </row>
        <row r="251">
          <cell r="C251" t="str">
            <v>2#高层-1505</v>
          </cell>
          <cell r="D251" t="str">
            <v>2#高层</v>
          </cell>
        </row>
        <row r="252">
          <cell r="C252" t="str">
            <v>2#高层-1601</v>
          </cell>
          <cell r="D252" t="str">
            <v>2#高层</v>
          </cell>
        </row>
        <row r="253">
          <cell r="C253" t="str">
            <v>2#高层-1602</v>
          </cell>
          <cell r="D253" t="str">
            <v>2#高层</v>
          </cell>
        </row>
        <row r="254">
          <cell r="C254" t="str">
            <v>2#高层-1603</v>
          </cell>
          <cell r="D254" t="str">
            <v>2#高层</v>
          </cell>
        </row>
        <row r="255">
          <cell r="C255" t="str">
            <v>2#高层-1604</v>
          </cell>
          <cell r="D255" t="str">
            <v>2#高层</v>
          </cell>
        </row>
        <row r="256">
          <cell r="C256" t="str">
            <v>2#高层-1605</v>
          </cell>
          <cell r="D256" t="str">
            <v>2#高层</v>
          </cell>
        </row>
        <row r="257">
          <cell r="C257" t="str">
            <v>2#高层-1701</v>
          </cell>
          <cell r="D257" t="str">
            <v>2#高层</v>
          </cell>
        </row>
        <row r="258">
          <cell r="C258" t="str">
            <v>2#高层-1702</v>
          </cell>
          <cell r="D258" t="str">
            <v>2#高层</v>
          </cell>
        </row>
        <row r="259">
          <cell r="C259" t="str">
            <v>2#高层-1703</v>
          </cell>
          <cell r="D259" t="str">
            <v>2#高层</v>
          </cell>
        </row>
        <row r="260">
          <cell r="C260" t="str">
            <v>2#高层-1704</v>
          </cell>
          <cell r="D260" t="str">
            <v>2#高层</v>
          </cell>
        </row>
        <row r="261">
          <cell r="C261" t="str">
            <v>2#高层-1705</v>
          </cell>
          <cell r="D261" t="str">
            <v>2#高层</v>
          </cell>
        </row>
        <row r="262">
          <cell r="C262" t="str">
            <v>2#高层-1801</v>
          </cell>
          <cell r="D262" t="str">
            <v>2#高层</v>
          </cell>
        </row>
        <row r="263">
          <cell r="C263" t="str">
            <v>2#高层-1802</v>
          </cell>
          <cell r="D263" t="str">
            <v>2#高层</v>
          </cell>
        </row>
        <row r="264">
          <cell r="C264" t="str">
            <v>2#高层-1803</v>
          </cell>
          <cell r="D264" t="str">
            <v>2#高层</v>
          </cell>
        </row>
        <row r="265">
          <cell r="C265" t="str">
            <v>2#高层-1804</v>
          </cell>
          <cell r="D265" t="str">
            <v>2#高层</v>
          </cell>
        </row>
        <row r="266">
          <cell r="C266" t="str">
            <v>2#高层-1805</v>
          </cell>
          <cell r="D266" t="str">
            <v>2#高层</v>
          </cell>
        </row>
        <row r="267">
          <cell r="C267" t="str">
            <v>2#高层-1901</v>
          </cell>
          <cell r="D267" t="str">
            <v>2#高层</v>
          </cell>
        </row>
        <row r="268">
          <cell r="C268" t="str">
            <v>2#高层-1902</v>
          </cell>
          <cell r="D268" t="str">
            <v>2#高层</v>
          </cell>
        </row>
        <row r="269">
          <cell r="C269" t="str">
            <v>2#高层-1903</v>
          </cell>
          <cell r="D269" t="str">
            <v>2#高层</v>
          </cell>
        </row>
        <row r="270">
          <cell r="C270" t="str">
            <v>2#高层-1904</v>
          </cell>
          <cell r="D270" t="str">
            <v>2#高层</v>
          </cell>
        </row>
        <row r="271">
          <cell r="C271" t="str">
            <v>2#高层-1905</v>
          </cell>
          <cell r="D271" t="str">
            <v>2#高层</v>
          </cell>
        </row>
        <row r="272">
          <cell r="C272" t="str">
            <v>2#高层-2001</v>
          </cell>
          <cell r="D272" t="str">
            <v>2#高层</v>
          </cell>
        </row>
        <row r="273">
          <cell r="C273" t="str">
            <v>2#高层-2002</v>
          </cell>
          <cell r="D273" t="str">
            <v>2#高层</v>
          </cell>
        </row>
        <row r="274">
          <cell r="C274" t="str">
            <v>2#高层-2003</v>
          </cell>
          <cell r="D274" t="str">
            <v>2#高层</v>
          </cell>
        </row>
        <row r="275">
          <cell r="C275" t="str">
            <v>2#高层-2004</v>
          </cell>
          <cell r="D275" t="str">
            <v>2#高层</v>
          </cell>
        </row>
        <row r="276">
          <cell r="C276" t="str">
            <v>2#高层-2005</v>
          </cell>
          <cell r="D276" t="str">
            <v>2#高层</v>
          </cell>
        </row>
        <row r="277">
          <cell r="C277" t="str">
            <v>2#高层-2101</v>
          </cell>
          <cell r="D277" t="str">
            <v>2#高层</v>
          </cell>
        </row>
        <row r="278">
          <cell r="C278" t="str">
            <v>2#高层-2102</v>
          </cell>
          <cell r="D278" t="str">
            <v>2#高层</v>
          </cell>
        </row>
        <row r="279">
          <cell r="C279" t="str">
            <v>2#高层-2103</v>
          </cell>
          <cell r="D279" t="str">
            <v>2#高层</v>
          </cell>
        </row>
        <row r="280">
          <cell r="C280" t="str">
            <v>2#高层-2104</v>
          </cell>
          <cell r="D280" t="str">
            <v>2#高层</v>
          </cell>
        </row>
        <row r="281">
          <cell r="C281" t="str">
            <v>2#高层-2105</v>
          </cell>
          <cell r="D281" t="str">
            <v>2#高层</v>
          </cell>
        </row>
        <row r="282">
          <cell r="C282" t="str">
            <v>2#高层-2201</v>
          </cell>
          <cell r="D282" t="str">
            <v>2#高层</v>
          </cell>
        </row>
        <row r="283">
          <cell r="C283" t="str">
            <v>2#高层-2202</v>
          </cell>
          <cell r="D283" t="str">
            <v>2#高层</v>
          </cell>
        </row>
        <row r="284">
          <cell r="C284" t="str">
            <v>2#高层-2203</v>
          </cell>
          <cell r="D284" t="str">
            <v>2#高层</v>
          </cell>
        </row>
        <row r="285">
          <cell r="C285" t="str">
            <v>2#高层-2204</v>
          </cell>
          <cell r="D285" t="str">
            <v>2#高层</v>
          </cell>
        </row>
        <row r="286">
          <cell r="C286" t="str">
            <v>2#高层-2205</v>
          </cell>
          <cell r="D286" t="str">
            <v>2#高层</v>
          </cell>
        </row>
        <row r="287">
          <cell r="C287" t="str">
            <v>2#高层-2301</v>
          </cell>
          <cell r="D287" t="str">
            <v>2#高层</v>
          </cell>
        </row>
        <row r="288">
          <cell r="C288" t="str">
            <v>2#高层-2302</v>
          </cell>
          <cell r="D288" t="str">
            <v>2#高层</v>
          </cell>
        </row>
        <row r="289">
          <cell r="C289" t="str">
            <v>2#高层-2303</v>
          </cell>
          <cell r="D289" t="str">
            <v>2#高层</v>
          </cell>
        </row>
        <row r="290">
          <cell r="C290" t="str">
            <v>2#高层-2304</v>
          </cell>
          <cell r="D290" t="str">
            <v>2#高层</v>
          </cell>
        </row>
        <row r="291">
          <cell r="C291" t="str">
            <v>2#高层-2305</v>
          </cell>
          <cell r="D291" t="str">
            <v>2#高层</v>
          </cell>
        </row>
        <row r="292">
          <cell r="C292" t="str">
            <v>2#高层-2401</v>
          </cell>
          <cell r="D292" t="str">
            <v>2#高层</v>
          </cell>
        </row>
        <row r="293">
          <cell r="C293" t="str">
            <v>2#高层-2402</v>
          </cell>
          <cell r="D293" t="str">
            <v>2#高层</v>
          </cell>
        </row>
        <row r="294">
          <cell r="C294" t="str">
            <v>2#高层-2403</v>
          </cell>
          <cell r="D294" t="str">
            <v>2#高层</v>
          </cell>
        </row>
        <row r="295">
          <cell r="C295" t="str">
            <v>2#高层-2404</v>
          </cell>
          <cell r="D295" t="str">
            <v>2#高层</v>
          </cell>
        </row>
        <row r="296">
          <cell r="C296" t="str">
            <v>2#高层-2405</v>
          </cell>
          <cell r="D296" t="str">
            <v>2#高层</v>
          </cell>
        </row>
        <row r="297">
          <cell r="C297" t="str">
            <v>2#高层-2501</v>
          </cell>
          <cell r="D297" t="str">
            <v>2#高层</v>
          </cell>
        </row>
        <row r="298">
          <cell r="C298" t="str">
            <v>2#高层-2502</v>
          </cell>
          <cell r="D298" t="str">
            <v>2#高层</v>
          </cell>
        </row>
        <row r="299">
          <cell r="C299" t="str">
            <v>2#高层-2503</v>
          </cell>
          <cell r="D299" t="str">
            <v>2#高层</v>
          </cell>
        </row>
        <row r="300">
          <cell r="C300" t="str">
            <v>2#高层-2504</v>
          </cell>
          <cell r="D300" t="str">
            <v>2#高层</v>
          </cell>
        </row>
        <row r="301">
          <cell r="C301" t="str">
            <v>2#高层-2505</v>
          </cell>
          <cell r="D301" t="str">
            <v>2#高层</v>
          </cell>
        </row>
        <row r="302">
          <cell r="C302" t="str">
            <v>2单元201</v>
          </cell>
          <cell r="D302" t="str">
            <v>3#高层</v>
          </cell>
          <cell r="E302" t="str">
            <v>清远天赋-全期-3#高层-2-201</v>
          </cell>
        </row>
        <row r="303">
          <cell r="C303" t="str">
            <v>1单元201</v>
          </cell>
          <cell r="D303" t="str">
            <v>3#高层</v>
          </cell>
          <cell r="E303" t="str">
            <v>清远天赋-全期-3#高层-1-201</v>
          </cell>
        </row>
        <row r="304">
          <cell r="C304" t="str">
            <v>2单元202</v>
          </cell>
          <cell r="D304" t="str">
            <v>3#高层</v>
          </cell>
          <cell r="E304" t="str">
            <v>清远天赋-全期-3#高层-2-202</v>
          </cell>
        </row>
        <row r="305">
          <cell r="C305" t="str">
            <v>1单元202</v>
          </cell>
          <cell r="D305" t="str">
            <v>3#高层</v>
          </cell>
          <cell r="E305" t="str">
            <v>清远天赋-全期-3#高层-1-202</v>
          </cell>
        </row>
        <row r="306">
          <cell r="C306" t="str">
            <v>2单元203</v>
          </cell>
          <cell r="D306" t="str">
            <v>3#高层</v>
          </cell>
          <cell r="E306" t="str">
            <v>清远天赋-全期-3#高层-2-203</v>
          </cell>
        </row>
        <row r="307">
          <cell r="C307" t="str">
            <v>1单元203</v>
          </cell>
          <cell r="D307" t="str">
            <v>3#高层</v>
          </cell>
          <cell r="E307" t="str">
            <v>清远天赋-全期-3#高层-1-203</v>
          </cell>
        </row>
        <row r="308">
          <cell r="C308" t="str">
            <v>2单元204</v>
          </cell>
          <cell r="D308" t="str">
            <v>3#高层</v>
          </cell>
          <cell r="E308" t="str">
            <v>清远天赋-全期-3#高层-2-204</v>
          </cell>
        </row>
        <row r="309">
          <cell r="C309" t="str">
            <v>1单元204</v>
          </cell>
          <cell r="D309" t="str">
            <v>3#高层</v>
          </cell>
          <cell r="E309" t="str">
            <v>清远天赋-全期-3#高层-1-204</v>
          </cell>
        </row>
        <row r="310">
          <cell r="C310" t="str">
            <v>2单元205</v>
          </cell>
          <cell r="D310" t="str">
            <v>3#高层</v>
          </cell>
          <cell r="E310" t="str">
            <v>清远天赋-全期-3#高层-2-205</v>
          </cell>
        </row>
        <row r="311">
          <cell r="C311" t="str">
            <v>1单元205</v>
          </cell>
          <cell r="D311" t="str">
            <v>3#高层</v>
          </cell>
          <cell r="E311" t="str">
            <v>清远天赋-全期-3#高层-1-205</v>
          </cell>
        </row>
        <row r="312">
          <cell r="C312" t="str">
            <v>2单元301</v>
          </cell>
          <cell r="D312" t="str">
            <v>3#高层</v>
          </cell>
          <cell r="E312" t="str">
            <v>清远天赋-全期-3#高层-2-301</v>
          </cell>
        </row>
        <row r="313">
          <cell r="C313" t="str">
            <v>1单元301</v>
          </cell>
          <cell r="D313" t="str">
            <v>3#高层</v>
          </cell>
          <cell r="E313" t="str">
            <v>清远天赋-全期-3#高层-1-301</v>
          </cell>
        </row>
        <row r="314">
          <cell r="C314" t="str">
            <v>2单元302</v>
          </cell>
          <cell r="D314" t="str">
            <v>3#高层</v>
          </cell>
          <cell r="E314" t="str">
            <v>清远天赋-全期-3#高层-2-302</v>
          </cell>
        </row>
        <row r="315">
          <cell r="C315" t="str">
            <v>1单元302</v>
          </cell>
          <cell r="D315" t="str">
            <v>3#高层</v>
          </cell>
          <cell r="E315" t="str">
            <v>清远天赋-全期-3#高层-1-302</v>
          </cell>
        </row>
        <row r="316">
          <cell r="C316" t="str">
            <v>1单元303</v>
          </cell>
          <cell r="D316" t="str">
            <v>3#高层</v>
          </cell>
          <cell r="E316" t="str">
            <v>清远天赋-全期-3#高层-1-303</v>
          </cell>
        </row>
        <row r="317">
          <cell r="C317" t="str">
            <v>2单元303</v>
          </cell>
          <cell r="D317" t="str">
            <v>3#高层</v>
          </cell>
          <cell r="E317" t="str">
            <v>清远天赋-全期-3#高层-2-303</v>
          </cell>
        </row>
        <row r="318">
          <cell r="C318" t="str">
            <v>2单元304</v>
          </cell>
          <cell r="D318" t="str">
            <v>3#高层</v>
          </cell>
          <cell r="E318" t="str">
            <v>清远天赋-全期-3#高层-2-304</v>
          </cell>
        </row>
        <row r="319">
          <cell r="C319" t="str">
            <v>1单元304</v>
          </cell>
          <cell r="D319" t="str">
            <v>3#高层</v>
          </cell>
          <cell r="E319" t="str">
            <v>清远天赋-全期-3#高层-1-304</v>
          </cell>
        </row>
        <row r="320">
          <cell r="C320" t="str">
            <v>2单元305</v>
          </cell>
          <cell r="D320" t="str">
            <v>3#高层</v>
          </cell>
          <cell r="E320" t="str">
            <v>清远天赋-全期-3#高层-2-305</v>
          </cell>
        </row>
        <row r="321">
          <cell r="C321" t="str">
            <v>1单元305</v>
          </cell>
          <cell r="D321" t="str">
            <v>3#高层</v>
          </cell>
          <cell r="E321" t="str">
            <v>清远天赋-全期-3#高层-1-305</v>
          </cell>
        </row>
        <row r="322">
          <cell r="C322" t="str">
            <v>2单元401</v>
          </cell>
          <cell r="D322" t="str">
            <v>3#高层</v>
          </cell>
          <cell r="E322" t="str">
            <v>清远天赋-全期-3#高层-2-401</v>
          </cell>
        </row>
        <row r="323">
          <cell r="C323" t="str">
            <v>1单元401</v>
          </cell>
          <cell r="D323" t="str">
            <v>3#高层</v>
          </cell>
          <cell r="E323" t="str">
            <v>清远天赋-全期-3#高层-1-401</v>
          </cell>
        </row>
        <row r="324">
          <cell r="C324" t="str">
            <v>2单元402</v>
          </cell>
          <cell r="D324" t="str">
            <v>3#高层</v>
          </cell>
          <cell r="E324" t="str">
            <v>清远天赋-全期-3#高层-2-402</v>
          </cell>
        </row>
        <row r="325">
          <cell r="C325" t="str">
            <v>1单元402</v>
          </cell>
          <cell r="D325" t="str">
            <v>3#高层</v>
          </cell>
          <cell r="E325" t="str">
            <v>清远天赋-全期-3#高层-1-402</v>
          </cell>
        </row>
        <row r="326">
          <cell r="C326" t="str">
            <v>2单元403</v>
          </cell>
          <cell r="D326" t="str">
            <v>3#高层</v>
          </cell>
          <cell r="E326" t="str">
            <v>清远天赋-全期-3#高层-2-403</v>
          </cell>
        </row>
        <row r="327">
          <cell r="C327" t="str">
            <v>1单元403</v>
          </cell>
          <cell r="D327" t="str">
            <v>3#高层</v>
          </cell>
          <cell r="E327" t="str">
            <v>清远天赋-全期-3#高层-1-403</v>
          </cell>
        </row>
        <row r="328">
          <cell r="C328" t="str">
            <v>2单元404</v>
          </cell>
          <cell r="D328" t="str">
            <v>3#高层</v>
          </cell>
          <cell r="E328" t="str">
            <v>清远天赋-全期-3#高层-2-404</v>
          </cell>
        </row>
        <row r="329">
          <cell r="C329" t="str">
            <v>1单元404</v>
          </cell>
          <cell r="D329" t="str">
            <v>3#高层</v>
          </cell>
          <cell r="E329" t="str">
            <v>清远天赋-全期-3#高层-1-404</v>
          </cell>
        </row>
        <row r="330">
          <cell r="C330" t="str">
            <v>2单元405</v>
          </cell>
          <cell r="D330" t="str">
            <v>3#高层</v>
          </cell>
          <cell r="E330" t="str">
            <v>清远天赋-全期-3#高层-2-405</v>
          </cell>
        </row>
        <row r="331">
          <cell r="C331" t="str">
            <v>1单元405</v>
          </cell>
          <cell r="D331" t="str">
            <v>3#高层</v>
          </cell>
          <cell r="E331" t="str">
            <v>清远天赋-全期-3#高层-1-405</v>
          </cell>
        </row>
        <row r="332">
          <cell r="C332" t="str">
            <v>2单元501</v>
          </cell>
          <cell r="D332" t="str">
            <v>3#高层</v>
          </cell>
          <cell r="E332" t="str">
            <v>清远天赋-全期-3#高层-2-501</v>
          </cell>
        </row>
        <row r="333">
          <cell r="C333" t="str">
            <v>1单元501</v>
          </cell>
          <cell r="D333" t="str">
            <v>3#高层</v>
          </cell>
          <cell r="E333" t="str">
            <v>清远天赋-全期-3#高层-1-501</v>
          </cell>
        </row>
        <row r="334">
          <cell r="C334" t="str">
            <v>2单元502</v>
          </cell>
          <cell r="D334" t="str">
            <v>3#高层</v>
          </cell>
          <cell r="E334" t="str">
            <v>清远天赋-全期-3#高层-2-502</v>
          </cell>
        </row>
        <row r="335">
          <cell r="C335" t="str">
            <v>1单元502</v>
          </cell>
          <cell r="D335" t="str">
            <v>3#高层</v>
          </cell>
          <cell r="E335" t="str">
            <v>清远天赋-全期-3#高层-1-502</v>
          </cell>
        </row>
        <row r="336">
          <cell r="C336" t="str">
            <v>1单元503</v>
          </cell>
          <cell r="D336" t="str">
            <v>3#高层</v>
          </cell>
          <cell r="E336" t="str">
            <v>清远天赋-全期-3#高层-1-503</v>
          </cell>
        </row>
        <row r="337">
          <cell r="C337" t="str">
            <v>2单元503</v>
          </cell>
          <cell r="D337" t="str">
            <v>3#高层</v>
          </cell>
          <cell r="E337" t="str">
            <v>清远天赋-全期-3#高层-2-503</v>
          </cell>
        </row>
        <row r="338">
          <cell r="C338" t="str">
            <v>2单元504</v>
          </cell>
          <cell r="D338" t="str">
            <v>3#高层</v>
          </cell>
          <cell r="E338" t="str">
            <v>清远天赋-全期-3#高层-2-504</v>
          </cell>
        </row>
        <row r="339">
          <cell r="C339" t="str">
            <v>1单元504</v>
          </cell>
          <cell r="D339" t="str">
            <v>3#高层</v>
          </cell>
          <cell r="E339" t="str">
            <v>清远天赋-全期-3#高层-1-504</v>
          </cell>
        </row>
        <row r="340">
          <cell r="C340" t="str">
            <v>1单元505</v>
          </cell>
          <cell r="D340" t="str">
            <v>3#高层</v>
          </cell>
          <cell r="E340" t="str">
            <v>清远天赋-全期-3#高层-1-505</v>
          </cell>
        </row>
        <row r="341">
          <cell r="C341" t="str">
            <v>2单元505</v>
          </cell>
          <cell r="D341" t="str">
            <v>3#高层</v>
          </cell>
          <cell r="E341" t="str">
            <v>清远天赋-全期-3#高层-2-505</v>
          </cell>
        </row>
        <row r="342">
          <cell r="C342" t="str">
            <v>1单元601</v>
          </cell>
          <cell r="D342" t="str">
            <v>3#高层</v>
          </cell>
          <cell r="E342" t="str">
            <v>清远天赋-全期-3#高层-1-601</v>
          </cell>
        </row>
        <row r="343">
          <cell r="C343" t="str">
            <v>2单元601</v>
          </cell>
          <cell r="D343" t="str">
            <v>3#高层</v>
          </cell>
          <cell r="E343" t="str">
            <v>清远天赋-全期-3#高层-2-601</v>
          </cell>
        </row>
        <row r="344">
          <cell r="C344" t="str">
            <v>2单元602</v>
          </cell>
          <cell r="D344" t="str">
            <v>3#高层</v>
          </cell>
          <cell r="E344" t="str">
            <v>清远天赋-全期-3#高层-2-602</v>
          </cell>
        </row>
        <row r="345">
          <cell r="C345" t="str">
            <v>1单元602</v>
          </cell>
          <cell r="D345" t="str">
            <v>3#高层</v>
          </cell>
          <cell r="E345" t="str">
            <v>清远天赋-全期-3#高层-1-602</v>
          </cell>
        </row>
        <row r="346">
          <cell r="C346" t="str">
            <v>2单元603</v>
          </cell>
          <cell r="D346" t="str">
            <v>3#高层</v>
          </cell>
          <cell r="E346" t="str">
            <v>清远天赋-全期-3#高层-2-603</v>
          </cell>
        </row>
        <row r="347">
          <cell r="C347" t="str">
            <v>1单元603</v>
          </cell>
          <cell r="D347" t="str">
            <v>3#高层</v>
          </cell>
          <cell r="E347" t="str">
            <v>清远天赋-全期-3#高层-1-603</v>
          </cell>
        </row>
        <row r="348">
          <cell r="C348" t="str">
            <v>2单元604</v>
          </cell>
          <cell r="D348" t="str">
            <v>3#高层</v>
          </cell>
          <cell r="E348" t="str">
            <v>清远天赋-全期-3#高层-2-604</v>
          </cell>
        </row>
        <row r="349">
          <cell r="C349" t="str">
            <v>1单元604</v>
          </cell>
          <cell r="D349" t="str">
            <v>3#高层</v>
          </cell>
          <cell r="E349" t="str">
            <v>清远天赋-全期-3#高层-1-604</v>
          </cell>
        </row>
        <row r="350">
          <cell r="C350" t="str">
            <v>2单元605</v>
          </cell>
          <cell r="D350" t="str">
            <v>3#高层</v>
          </cell>
          <cell r="E350" t="str">
            <v>清远天赋-全期-3#高层-2-605</v>
          </cell>
        </row>
        <row r="351">
          <cell r="C351" t="str">
            <v>1单元605</v>
          </cell>
          <cell r="D351" t="str">
            <v>3#高层</v>
          </cell>
          <cell r="E351" t="str">
            <v>清远天赋-全期-3#高层-1-605</v>
          </cell>
        </row>
        <row r="352">
          <cell r="C352" t="str">
            <v>2单元701</v>
          </cell>
          <cell r="D352" t="str">
            <v>3#高层</v>
          </cell>
          <cell r="E352" t="str">
            <v>清远天赋-全期-3#高层-2-701</v>
          </cell>
        </row>
        <row r="353">
          <cell r="C353" t="str">
            <v>1单元701</v>
          </cell>
          <cell r="D353" t="str">
            <v>3#高层</v>
          </cell>
          <cell r="E353" t="str">
            <v>清远天赋-全期-3#高层-1-701</v>
          </cell>
        </row>
        <row r="354">
          <cell r="C354" t="str">
            <v>2单元702</v>
          </cell>
          <cell r="D354" t="str">
            <v>3#高层</v>
          </cell>
          <cell r="E354" t="str">
            <v>清远天赋-全期-3#高层-2-702</v>
          </cell>
        </row>
        <row r="355">
          <cell r="C355" t="str">
            <v>1单元702</v>
          </cell>
          <cell r="D355" t="str">
            <v>3#高层</v>
          </cell>
          <cell r="E355" t="str">
            <v>清远天赋-全期-3#高层-1-702</v>
          </cell>
        </row>
        <row r="356">
          <cell r="C356" t="str">
            <v>2单元703</v>
          </cell>
          <cell r="D356" t="str">
            <v>3#高层</v>
          </cell>
          <cell r="E356" t="str">
            <v>清远天赋-全期-3#高层-2-703</v>
          </cell>
        </row>
        <row r="357">
          <cell r="C357" t="str">
            <v>1单元703</v>
          </cell>
          <cell r="D357" t="str">
            <v>3#高层</v>
          </cell>
          <cell r="E357" t="str">
            <v>清远天赋-全期-3#高层-1-703</v>
          </cell>
        </row>
        <row r="358">
          <cell r="C358" t="str">
            <v>2单元704</v>
          </cell>
          <cell r="D358" t="str">
            <v>3#高层</v>
          </cell>
          <cell r="E358" t="str">
            <v>清远天赋-全期-3#高层-2-704</v>
          </cell>
        </row>
        <row r="359">
          <cell r="C359" t="str">
            <v>1单元704</v>
          </cell>
          <cell r="D359" t="str">
            <v>3#高层</v>
          </cell>
          <cell r="E359" t="str">
            <v>清远天赋-全期-3#高层-1-704</v>
          </cell>
        </row>
        <row r="360">
          <cell r="C360" t="str">
            <v>2单元705</v>
          </cell>
          <cell r="D360" t="str">
            <v>3#高层</v>
          </cell>
          <cell r="E360" t="str">
            <v>清远天赋-全期-3#高层-2-705</v>
          </cell>
        </row>
        <row r="361">
          <cell r="C361" t="str">
            <v>1单元705</v>
          </cell>
          <cell r="D361" t="str">
            <v>3#高层</v>
          </cell>
          <cell r="E361" t="str">
            <v>清远天赋-全期-3#高层-1-705</v>
          </cell>
        </row>
        <row r="362">
          <cell r="C362" t="str">
            <v>2单元801</v>
          </cell>
          <cell r="D362" t="str">
            <v>3#高层</v>
          </cell>
          <cell r="E362" t="str">
            <v>清远天赋-全期-3#高层-2-801</v>
          </cell>
        </row>
        <row r="363">
          <cell r="C363" t="str">
            <v>1单元801</v>
          </cell>
          <cell r="D363" t="str">
            <v>3#高层</v>
          </cell>
          <cell r="E363" t="str">
            <v>清远天赋-全期-3#高层-1-801</v>
          </cell>
        </row>
        <row r="364">
          <cell r="C364" t="str">
            <v>2单元802</v>
          </cell>
          <cell r="D364" t="str">
            <v>3#高层</v>
          </cell>
          <cell r="E364" t="str">
            <v>清远天赋-全期-3#高层-2-802</v>
          </cell>
        </row>
        <row r="365">
          <cell r="C365" t="str">
            <v>1单元802</v>
          </cell>
          <cell r="D365" t="str">
            <v>3#高层</v>
          </cell>
          <cell r="E365" t="str">
            <v>清远天赋-全期-3#高层-1-802</v>
          </cell>
        </row>
        <row r="366">
          <cell r="C366" t="str">
            <v>1单元803</v>
          </cell>
          <cell r="D366" t="str">
            <v>3#高层</v>
          </cell>
          <cell r="E366" t="str">
            <v>清远天赋-全期-3#高层-1-803</v>
          </cell>
        </row>
        <row r="367">
          <cell r="C367" t="str">
            <v>2单元803</v>
          </cell>
          <cell r="D367" t="str">
            <v>3#高层</v>
          </cell>
          <cell r="E367" t="str">
            <v>清远天赋-全期-3#高层-2-803</v>
          </cell>
        </row>
        <row r="368">
          <cell r="C368" t="str">
            <v>2单元804</v>
          </cell>
          <cell r="D368" t="str">
            <v>3#高层</v>
          </cell>
          <cell r="E368" t="str">
            <v>清远天赋-全期-3#高层-2-804</v>
          </cell>
        </row>
        <row r="369">
          <cell r="C369" t="str">
            <v>1单元804</v>
          </cell>
          <cell r="D369" t="str">
            <v>3#高层</v>
          </cell>
          <cell r="E369" t="str">
            <v>清远天赋-全期-3#高层-1-804</v>
          </cell>
        </row>
        <row r="370">
          <cell r="C370" t="str">
            <v>2单元805</v>
          </cell>
          <cell r="D370" t="str">
            <v>3#高层</v>
          </cell>
          <cell r="E370" t="str">
            <v>清远天赋-全期-3#高层-2-805</v>
          </cell>
        </row>
        <row r="371">
          <cell r="C371" t="str">
            <v>1单元805</v>
          </cell>
          <cell r="D371" t="str">
            <v>3#高层</v>
          </cell>
          <cell r="E371" t="str">
            <v>清远天赋-全期-3#高层-1-805</v>
          </cell>
        </row>
        <row r="372">
          <cell r="C372" t="str">
            <v>2单元901</v>
          </cell>
          <cell r="D372" t="str">
            <v>3#高层</v>
          </cell>
          <cell r="E372" t="str">
            <v>清远天赋-全期-3#高层-2-901</v>
          </cell>
        </row>
        <row r="373">
          <cell r="C373" t="str">
            <v>1单元901</v>
          </cell>
          <cell r="D373" t="str">
            <v>3#高层</v>
          </cell>
          <cell r="E373" t="str">
            <v>清远天赋-全期-3#高层-1-901</v>
          </cell>
        </row>
        <row r="374">
          <cell r="C374" t="str">
            <v>2单元902</v>
          </cell>
          <cell r="D374" t="str">
            <v>3#高层</v>
          </cell>
          <cell r="E374" t="str">
            <v>清远天赋-全期-3#高层-2-902</v>
          </cell>
        </row>
        <row r="375">
          <cell r="C375" t="str">
            <v>1单元902</v>
          </cell>
          <cell r="D375" t="str">
            <v>3#高层</v>
          </cell>
          <cell r="E375" t="str">
            <v>清远天赋-全期-3#高层-1-902</v>
          </cell>
        </row>
        <row r="376">
          <cell r="C376" t="str">
            <v>1单元903</v>
          </cell>
          <cell r="D376" t="str">
            <v>3#高层</v>
          </cell>
          <cell r="E376" t="str">
            <v>清远天赋-全期-3#高层-1-903</v>
          </cell>
        </row>
        <row r="377">
          <cell r="C377" t="str">
            <v>2单元903</v>
          </cell>
          <cell r="D377" t="str">
            <v>3#高层</v>
          </cell>
          <cell r="E377" t="str">
            <v>清远天赋-全期-3#高层-2-903</v>
          </cell>
        </row>
        <row r="378">
          <cell r="C378" t="str">
            <v>2单元904</v>
          </cell>
          <cell r="D378" t="str">
            <v>3#高层</v>
          </cell>
          <cell r="E378" t="str">
            <v>清远天赋-全期-3#高层-2-904</v>
          </cell>
        </row>
        <row r="379">
          <cell r="C379" t="str">
            <v>1单元904</v>
          </cell>
          <cell r="D379" t="str">
            <v>3#高层</v>
          </cell>
          <cell r="E379" t="str">
            <v>清远天赋-全期-3#高层-1-904</v>
          </cell>
        </row>
        <row r="380">
          <cell r="C380" t="str">
            <v>2单元905</v>
          </cell>
          <cell r="D380" t="str">
            <v>3#高层</v>
          </cell>
          <cell r="E380" t="str">
            <v>清远天赋-全期-3#高层-2-905</v>
          </cell>
        </row>
        <row r="381">
          <cell r="C381" t="str">
            <v>1单元905</v>
          </cell>
          <cell r="D381" t="str">
            <v>3#高层</v>
          </cell>
          <cell r="E381" t="str">
            <v>清远天赋-全期-3#高层-1-905</v>
          </cell>
        </row>
        <row r="382">
          <cell r="C382" t="str">
            <v>2单元1001</v>
          </cell>
          <cell r="D382" t="str">
            <v>3#高层</v>
          </cell>
          <cell r="E382" t="str">
            <v>清远天赋-全期-3#高层-2-1001</v>
          </cell>
        </row>
        <row r="383">
          <cell r="C383" t="str">
            <v>1单元1001</v>
          </cell>
          <cell r="D383" t="str">
            <v>3#高层</v>
          </cell>
          <cell r="E383" t="str">
            <v>清远天赋-全期-3#高层-1-1001</v>
          </cell>
        </row>
        <row r="384">
          <cell r="C384" t="str">
            <v>2单元1002</v>
          </cell>
          <cell r="D384" t="str">
            <v>3#高层</v>
          </cell>
          <cell r="E384" t="str">
            <v>清远天赋-全期-3#高层-2-1002</v>
          </cell>
        </row>
        <row r="385">
          <cell r="C385" t="str">
            <v>1单元1002</v>
          </cell>
          <cell r="D385" t="str">
            <v>3#高层</v>
          </cell>
          <cell r="E385" t="str">
            <v>清远天赋-全期-3#高层-1-1002</v>
          </cell>
        </row>
        <row r="386">
          <cell r="C386" t="str">
            <v>1单元1003</v>
          </cell>
          <cell r="D386" t="str">
            <v>3#高层</v>
          </cell>
          <cell r="E386" t="str">
            <v>清远天赋-全期-3#高层-1-1003</v>
          </cell>
        </row>
        <row r="387">
          <cell r="C387" t="str">
            <v>2单元1003</v>
          </cell>
          <cell r="D387" t="str">
            <v>3#高层</v>
          </cell>
          <cell r="E387" t="str">
            <v>清远天赋-全期-3#高层-2-1003</v>
          </cell>
        </row>
        <row r="388">
          <cell r="C388" t="str">
            <v>2单元1004</v>
          </cell>
          <cell r="D388" t="str">
            <v>3#高层</v>
          </cell>
          <cell r="E388" t="str">
            <v>清远天赋-全期-3#高层-2-1004</v>
          </cell>
        </row>
        <row r="389">
          <cell r="C389" t="str">
            <v>1单元1004</v>
          </cell>
          <cell r="D389" t="str">
            <v>3#高层</v>
          </cell>
          <cell r="E389" t="str">
            <v>清远天赋-全期-3#高层-1-1004</v>
          </cell>
        </row>
        <row r="390">
          <cell r="C390" t="str">
            <v>2单元1005</v>
          </cell>
          <cell r="D390" t="str">
            <v>3#高层</v>
          </cell>
          <cell r="E390" t="str">
            <v>清远天赋-全期-3#高层-2-1005</v>
          </cell>
        </row>
        <row r="391">
          <cell r="C391" t="str">
            <v>1单元1005</v>
          </cell>
          <cell r="D391" t="str">
            <v>3#高层</v>
          </cell>
          <cell r="E391" t="str">
            <v>清远天赋-全期-3#高层-1-1005</v>
          </cell>
        </row>
        <row r="392">
          <cell r="C392" t="str">
            <v>2单元1101</v>
          </cell>
          <cell r="D392" t="str">
            <v>3#高层</v>
          </cell>
          <cell r="E392" t="str">
            <v>清远天赋-全期-3#高层-2-1101</v>
          </cell>
        </row>
        <row r="393">
          <cell r="C393" t="str">
            <v>1单元1101</v>
          </cell>
          <cell r="D393" t="str">
            <v>3#高层</v>
          </cell>
          <cell r="E393" t="str">
            <v>清远天赋-全期-3#高层-1-1101</v>
          </cell>
        </row>
        <row r="394">
          <cell r="C394" t="str">
            <v>2单元1102</v>
          </cell>
          <cell r="D394" t="str">
            <v>3#高层</v>
          </cell>
          <cell r="E394" t="str">
            <v>清远天赋-全期-3#高层-2-1102</v>
          </cell>
        </row>
        <row r="395">
          <cell r="C395" t="str">
            <v>1单元1102</v>
          </cell>
          <cell r="D395" t="str">
            <v>3#高层</v>
          </cell>
          <cell r="E395" t="str">
            <v>清远天赋-全期-3#高层-1-1102</v>
          </cell>
        </row>
        <row r="396">
          <cell r="C396" t="str">
            <v>1单元1103</v>
          </cell>
          <cell r="D396" t="str">
            <v>3#高层</v>
          </cell>
          <cell r="E396" t="str">
            <v>清远天赋-全期-3#高层-1-1103</v>
          </cell>
        </row>
        <row r="397">
          <cell r="C397" t="str">
            <v>2单元1103</v>
          </cell>
          <cell r="D397" t="str">
            <v>3#高层</v>
          </cell>
          <cell r="E397" t="str">
            <v>清远天赋-全期-3#高层-2-1103</v>
          </cell>
        </row>
        <row r="398">
          <cell r="C398" t="str">
            <v>2单元1104</v>
          </cell>
          <cell r="D398" t="str">
            <v>3#高层</v>
          </cell>
          <cell r="E398" t="str">
            <v>清远天赋-全期-3#高层-2-1104</v>
          </cell>
        </row>
        <row r="399">
          <cell r="C399" t="str">
            <v>1单元1104</v>
          </cell>
          <cell r="D399" t="str">
            <v>3#高层</v>
          </cell>
          <cell r="E399" t="str">
            <v>清远天赋-全期-3#高层-1-1104</v>
          </cell>
        </row>
        <row r="400">
          <cell r="C400" t="str">
            <v>2单元1105</v>
          </cell>
          <cell r="D400" t="str">
            <v>3#高层</v>
          </cell>
          <cell r="E400" t="str">
            <v>清远天赋-全期-3#高层-2-1105</v>
          </cell>
        </row>
        <row r="401">
          <cell r="C401" t="str">
            <v>1单元1105</v>
          </cell>
          <cell r="D401" t="str">
            <v>3#高层</v>
          </cell>
          <cell r="E401" t="str">
            <v>清远天赋-全期-3#高层-1-1105</v>
          </cell>
        </row>
        <row r="402">
          <cell r="C402" t="str">
            <v>2单元1201</v>
          </cell>
          <cell r="D402" t="str">
            <v>3#高层</v>
          </cell>
          <cell r="E402" t="str">
            <v>清远天赋-全期-3#高层-2-1201</v>
          </cell>
        </row>
        <row r="403">
          <cell r="C403" t="str">
            <v>1单元1201</v>
          </cell>
          <cell r="D403" t="str">
            <v>3#高层</v>
          </cell>
          <cell r="E403" t="str">
            <v>清远天赋-全期-3#高层-1-1201</v>
          </cell>
        </row>
        <row r="404">
          <cell r="C404" t="str">
            <v>1单元1202</v>
          </cell>
          <cell r="D404" t="str">
            <v>3#高层</v>
          </cell>
          <cell r="E404" t="str">
            <v>清远天赋-全期-3#高层-1-1202</v>
          </cell>
        </row>
        <row r="405">
          <cell r="C405" t="str">
            <v>2单元1202</v>
          </cell>
          <cell r="D405" t="str">
            <v>3#高层</v>
          </cell>
          <cell r="E405" t="str">
            <v>清远天赋-全期-3#高层-2-1202</v>
          </cell>
        </row>
        <row r="406">
          <cell r="C406" t="str">
            <v>2单元1203</v>
          </cell>
          <cell r="D406" t="str">
            <v>3#高层</v>
          </cell>
          <cell r="E406" t="str">
            <v>清远天赋-全期-3#高层-2-1203</v>
          </cell>
        </row>
        <row r="407">
          <cell r="C407" t="str">
            <v>1单元1203</v>
          </cell>
          <cell r="D407" t="str">
            <v>3#高层</v>
          </cell>
          <cell r="E407" t="str">
            <v>清远天赋-全期-3#高层-1-1203</v>
          </cell>
        </row>
        <row r="408">
          <cell r="C408" t="str">
            <v>2单元1204</v>
          </cell>
          <cell r="D408" t="str">
            <v>3#高层</v>
          </cell>
          <cell r="E408" t="str">
            <v>清远天赋-全期-3#高层-2-1204</v>
          </cell>
        </row>
        <row r="409">
          <cell r="C409" t="str">
            <v>1单元1204</v>
          </cell>
          <cell r="D409" t="str">
            <v>3#高层</v>
          </cell>
          <cell r="E409" t="str">
            <v>清远天赋-全期-3#高层-1-1204</v>
          </cell>
        </row>
        <row r="410">
          <cell r="C410" t="str">
            <v>2单元1205</v>
          </cell>
          <cell r="D410" t="str">
            <v>3#高层</v>
          </cell>
          <cell r="E410" t="str">
            <v>清远天赋-全期-3#高层-2-1205</v>
          </cell>
        </row>
        <row r="411">
          <cell r="C411" t="str">
            <v>1单元1205</v>
          </cell>
          <cell r="D411" t="str">
            <v>3#高层</v>
          </cell>
          <cell r="E411" t="str">
            <v>清远天赋-全期-3#高层-1-1205</v>
          </cell>
        </row>
        <row r="412">
          <cell r="C412" t="str">
            <v>2单元1301</v>
          </cell>
          <cell r="D412" t="str">
            <v>3#高层</v>
          </cell>
          <cell r="E412" t="str">
            <v>清远天赋-全期-3#高层-2-1301</v>
          </cell>
        </row>
        <row r="413">
          <cell r="C413" t="str">
            <v>1单元1301</v>
          </cell>
          <cell r="D413" t="str">
            <v>3#高层</v>
          </cell>
          <cell r="E413" t="str">
            <v>清远天赋-全期-3#高层-1-1301</v>
          </cell>
        </row>
        <row r="414">
          <cell r="C414" t="str">
            <v>2单元1302</v>
          </cell>
          <cell r="D414" t="str">
            <v>3#高层</v>
          </cell>
          <cell r="E414" t="str">
            <v>清远天赋-全期-3#高层-2-1302</v>
          </cell>
        </row>
        <row r="415">
          <cell r="C415" t="str">
            <v>1单元1302</v>
          </cell>
          <cell r="D415" t="str">
            <v>3#高层</v>
          </cell>
          <cell r="E415" t="str">
            <v>清远天赋-全期-3#高层-1-1302</v>
          </cell>
        </row>
        <row r="416">
          <cell r="C416" t="str">
            <v>2单元1303</v>
          </cell>
          <cell r="D416" t="str">
            <v>3#高层</v>
          </cell>
          <cell r="E416" t="str">
            <v>清远天赋-全期-3#高层-2-1303</v>
          </cell>
        </row>
        <row r="417">
          <cell r="C417" t="str">
            <v>1单元1303</v>
          </cell>
          <cell r="D417" t="str">
            <v>3#高层</v>
          </cell>
          <cell r="E417" t="str">
            <v>清远天赋-全期-3#高层-1-1303</v>
          </cell>
        </row>
        <row r="418">
          <cell r="C418" t="str">
            <v>2单元1304</v>
          </cell>
          <cell r="D418" t="str">
            <v>3#高层</v>
          </cell>
          <cell r="E418" t="str">
            <v>清远天赋-全期-3#高层-2-1304</v>
          </cell>
        </row>
        <row r="419">
          <cell r="C419" t="str">
            <v>1单元1304</v>
          </cell>
          <cell r="D419" t="str">
            <v>3#高层</v>
          </cell>
          <cell r="E419" t="str">
            <v>清远天赋-全期-3#高层-1-1304</v>
          </cell>
        </row>
        <row r="420">
          <cell r="C420" t="str">
            <v>2单元1305</v>
          </cell>
          <cell r="D420" t="str">
            <v>3#高层</v>
          </cell>
          <cell r="E420" t="str">
            <v>清远天赋-全期-3#高层-2-1305</v>
          </cell>
        </row>
        <row r="421">
          <cell r="C421" t="str">
            <v>1单元1305</v>
          </cell>
          <cell r="D421" t="str">
            <v>3#高层</v>
          </cell>
          <cell r="E421" t="str">
            <v>清远天赋-全期-3#高层-1-1305</v>
          </cell>
        </row>
        <row r="422">
          <cell r="C422" t="str">
            <v>2单元1401</v>
          </cell>
          <cell r="D422" t="str">
            <v>3#高层</v>
          </cell>
          <cell r="E422" t="str">
            <v>清远天赋-全期-3#高层-2-1401</v>
          </cell>
        </row>
        <row r="423">
          <cell r="C423" t="str">
            <v>1单元1401</v>
          </cell>
          <cell r="D423" t="str">
            <v>3#高层</v>
          </cell>
          <cell r="E423" t="str">
            <v>清远天赋-全期-3#高层-1-1401</v>
          </cell>
        </row>
        <row r="424">
          <cell r="C424" t="str">
            <v>2单元1402</v>
          </cell>
          <cell r="D424" t="str">
            <v>3#高层</v>
          </cell>
          <cell r="E424" t="str">
            <v>清远天赋-全期-3#高层-2-1402</v>
          </cell>
        </row>
        <row r="425">
          <cell r="C425" t="str">
            <v>1单元1402</v>
          </cell>
          <cell r="D425" t="str">
            <v>3#高层</v>
          </cell>
          <cell r="E425" t="str">
            <v>清远天赋-全期-3#高层-1-1402</v>
          </cell>
        </row>
        <row r="426">
          <cell r="C426" t="str">
            <v>1单元1403</v>
          </cell>
          <cell r="D426" t="str">
            <v>3#高层</v>
          </cell>
          <cell r="E426" t="str">
            <v>清远天赋-全期-3#高层-1-1403</v>
          </cell>
        </row>
        <row r="427">
          <cell r="C427" t="str">
            <v>2单元1403</v>
          </cell>
          <cell r="D427" t="str">
            <v>3#高层</v>
          </cell>
          <cell r="E427" t="str">
            <v>清远天赋-全期-3#高层-2-1403</v>
          </cell>
        </row>
        <row r="428">
          <cell r="C428" t="str">
            <v>2单元1404</v>
          </cell>
          <cell r="D428" t="str">
            <v>3#高层</v>
          </cell>
          <cell r="E428" t="str">
            <v>清远天赋-全期-3#高层-2-1404</v>
          </cell>
        </row>
        <row r="429">
          <cell r="C429" t="str">
            <v>1单元1404</v>
          </cell>
          <cell r="D429" t="str">
            <v>3#高层</v>
          </cell>
          <cell r="E429" t="str">
            <v>清远天赋-全期-3#高层-1-1404</v>
          </cell>
        </row>
        <row r="430">
          <cell r="C430" t="str">
            <v>2单元1405</v>
          </cell>
          <cell r="D430" t="str">
            <v>3#高层</v>
          </cell>
          <cell r="E430" t="str">
            <v>清远天赋-全期-3#高层-2-1405</v>
          </cell>
        </row>
        <row r="431">
          <cell r="C431" t="str">
            <v>1单元1405</v>
          </cell>
          <cell r="D431" t="str">
            <v>3#高层</v>
          </cell>
          <cell r="E431" t="str">
            <v>清远天赋-全期-3#高层-1-1405</v>
          </cell>
        </row>
        <row r="432">
          <cell r="C432" t="str">
            <v>2单元1501</v>
          </cell>
          <cell r="D432" t="str">
            <v>3#高层</v>
          </cell>
          <cell r="E432" t="str">
            <v>清远天赋-全期-3#高层-2-1501</v>
          </cell>
        </row>
        <row r="433">
          <cell r="C433" t="str">
            <v>1单元1501</v>
          </cell>
          <cell r="D433" t="str">
            <v>3#高层</v>
          </cell>
          <cell r="E433" t="str">
            <v>清远天赋-全期-3#高层-1-1501</v>
          </cell>
        </row>
        <row r="434">
          <cell r="C434" t="str">
            <v>2单元1502</v>
          </cell>
          <cell r="D434" t="str">
            <v>3#高层</v>
          </cell>
          <cell r="E434" t="str">
            <v>清远天赋-全期-3#高层-2-1502</v>
          </cell>
        </row>
        <row r="435">
          <cell r="C435" t="str">
            <v>1单元1502</v>
          </cell>
          <cell r="D435" t="str">
            <v>3#高层</v>
          </cell>
          <cell r="E435" t="str">
            <v>清远天赋-全期-3#高层-1-1502</v>
          </cell>
        </row>
        <row r="436">
          <cell r="C436" t="str">
            <v>1单元1503</v>
          </cell>
          <cell r="D436" t="str">
            <v>3#高层</v>
          </cell>
          <cell r="E436" t="str">
            <v>清远天赋-全期-3#高层-1-1503</v>
          </cell>
        </row>
        <row r="437">
          <cell r="C437" t="str">
            <v>2单元1503</v>
          </cell>
          <cell r="D437" t="str">
            <v>3#高层</v>
          </cell>
          <cell r="E437" t="str">
            <v>清远天赋-全期-3#高层-2-1503</v>
          </cell>
        </row>
        <row r="438">
          <cell r="C438" t="str">
            <v>2单元1504</v>
          </cell>
          <cell r="D438" t="str">
            <v>3#高层</v>
          </cell>
          <cell r="E438" t="str">
            <v>清远天赋-全期-3#高层-2-1504</v>
          </cell>
        </row>
        <row r="439">
          <cell r="C439" t="str">
            <v>1单元1504</v>
          </cell>
          <cell r="D439" t="str">
            <v>3#高层</v>
          </cell>
          <cell r="E439" t="str">
            <v>清远天赋-全期-3#高层-1-1504</v>
          </cell>
        </row>
        <row r="440">
          <cell r="C440" t="str">
            <v>2单元1505</v>
          </cell>
          <cell r="D440" t="str">
            <v>3#高层</v>
          </cell>
          <cell r="E440" t="str">
            <v>清远天赋-全期-3#高层-2-1505</v>
          </cell>
        </row>
        <row r="441">
          <cell r="C441" t="str">
            <v>1单元1505</v>
          </cell>
          <cell r="D441" t="str">
            <v>3#高层</v>
          </cell>
          <cell r="E441" t="str">
            <v>清远天赋-全期-3#高层-1-1505</v>
          </cell>
        </row>
        <row r="442">
          <cell r="C442" t="str">
            <v>2单元1601</v>
          </cell>
          <cell r="D442" t="str">
            <v>3#高层</v>
          </cell>
          <cell r="E442" t="str">
            <v>清远天赋-全期-3#高层-2-1601</v>
          </cell>
        </row>
        <row r="443">
          <cell r="C443" t="str">
            <v>1单元1601</v>
          </cell>
          <cell r="D443" t="str">
            <v>3#高层</v>
          </cell>
          <cell r="E443" t="str">
            <v>清远天赋-全期-3#高层-1-1601</v>
          </cell>
        </row>
        <row r="444">
          <cell r="C444" t="str">
            <v>2单元1602</v>
          </cell>
          <cell r="D444" t="str">
            <v>3#高层</v>
          </cell>
          <cell r="E444" t="str">
            <v>清远天赋-全期-3#高层-2-1602</v>
          </cell>
        </row>
        <row r="445">
          <cell r="C445" t="str">
            <v>1单元1602</v>
          </cell>
          <cell r="D445" t="str">
            <v>3#高层</v>
          </cell>
          <cell r="E445" t="str">
            <v>清远天赋-全期-3#高层-1-1602</v>
          </cell>
        </row>
        <row r="446">
          <cell r="C446" t="str">
            <v>2单元1603</v>
          </cell>
          <cell r="D446" t="str">
            <v>3#高层</v>
          </cell>
          <cell r="E446" t="str">
            <v>清远天赋-全期-3#高层-2-1603</v>
          </cell>
        </row>
        <row r="447">
          <cell r="C447" t="str">
            <v>1单元1603</v>
          </cell>
          <cell r="D447" t="str">
            <v>3#高层</v>
          </cell>
          <cell r="E447" t="str">
            <v>清远天赋-全期-3#高层-1-1603</v>
          </cell>
        </row>
        <row r="448">
          <cell r="C448" t="str">
            <v>2单元1604</v>
          </cell>
          <cell r="D448" t="str">
            <v>3#高层</v>
          </cell>
          <cell r="E448" t="str">
            <v>清远天赋-全期-3#高层-2-1604</v>
          </cell>
        </row>
        <row r="449">
          <cell r="C449" t="str">
            <v>1单元1604</v>
          </cell>
          <cell r="D449" t="str">
            <v>3#高层</v>
          </cell>
          <cell r="E449" t="str">
            <v>清远天赋-全期-3#高层-1-1604</v>
          </cell>
        </row>
        <row r="450">
          <cell r="C450" t="str">
            <v>2单元1605</v>
          </cell>
          <cell r="D450" t="str">
            <v>3#高层</v>
          </cell>
          <cell r="E450" t="str">
            <v>清远天赋-全期-3#高层-2-1605</v>
          </cell>
        </row>
        <row r="451">
          <cell r="C451" t="str">
            <v>1单元1605</v>
          </cell>
          <cell r="D451" t="str">
            <v>3#高层</v>
          </cell>
          <cell r="E451" t="str">
            <v>清远天赋-全期-3#高层-1-1605</v>
          </cell>
        </row>
        <row r="452">
          <cell r="C452" t="str">
            <v>2单元1701</v>
          </cell>
          <cell r="D452" t="str">
            <v>3#高层</v>
          </cell>
          <cell r="E452" t="str">
            <v>清远天赋-全期-3#高层-2-1701</v>
          </cell>
        </row>
        <row r="453">
          <cell r="C453" t="str">
            <v>1单元1701</v>
          </cell>
          <cell r="D453" t="str">
            <v>3#高层</v>
          </cell>
          <cell r="E453" t="str">
            <v>清远天赋-全期-3#高层-1-1701</v>
          </cell>
        </row>
        <row r="454">
          <cell r="C454" t="str">
            <v>2单元1702</v>
          </cell>
          <cell r="D454" t="str">
            <v>3#高层</v>
          </cell>
          <cell r="E454" t="str">
            <v>清远天赋-全期-3#高层-2-1702</v>
          </cell>
        </row>
        <row r="455">
          <cell r="C455" t="str">
            <v>1单元1702</v>
          </cell>
          <cell r="D455" t="str">
            <v>3#高层</v>
          </cell>
          <cell r="E455" t="str">
            <v>清远天赋-全期-3#高层-1-1702</v>
          </cell>
        </row>
        <row r="456">
          <cell r="C456" t="str">
            <v>1单元1703</v>
          </cell>
          <cell r="D456" t="str">
            <v>3#高层</v>
          </cell>
          <cell r="E456" t="str">
            <v>清远天赋-全期-3#高层-1-1703</v>
          </cell>
        </row>
        <row r="457">
          <cell r="C457" t="str">
            <v>2单元1703</v>
          </cell>
          <cell r="D457" t="str">
            <v>3#高层</v>
          </cell>
          <cell r="E457" t="str">
            <v>清远天赋-全期-3#高层-2-1703</v>
          </cell>
        </row>
        <row r="458">
          <cell r="C458" t="str">
            <v>2单元1704</v>
          </cell>
          <cell r="D458" t="str">
            <v>3#高层</v>
          </cell>
          <cell r="E458" t="str">
            <v>清远天赋-全期-3#高层-2-1704</v>
          </cell>
        </row>
        <row r="459">
          <cell r="C459" t="str">
            <v>1单元1704</v>
          </cell>
          <cell r="D459" t="str">
            <v>3#高层</v>
          </cell>
          <cell r="E459" t="str">
            <v>清远天赋-全期-3#高层-1-1704</v>
          </cell>
        </row>
        <row r="460">
          <cell r="C460" t="str">
            <v>2单元1705</v>
          </cell>
          <cell r="D460" t="str">
            <v>3#高层</v>
          </cell>
          <cell r="E460" t="str">
            <v>清远天赋-全期-3#高层-2-1705</v>
          </cell>
        </row>
        <row r="461">
          <cell r="C461" t="str">
            <v>1单元1705</v>
          </cell>
          <cell r="D461" t="str">
            <v>3#高层</v>
          </cell>
          <cell r="E461" t="str">
            <v>清远天赋-全期-3#高层-1-1705</v>
          </cell>
        </row>
        <row r="462">
          <cell r="C462" t="str">
            <v>2单元1801</v>
          </cell>
          <cell r="D462" t="str">
            <v>3#高层</v>
          </cell>
          <cell r="E462" t="str">
            <v>清远天赋-全期-3#高层-2-1801</v>
          </cell>
        </row>
        <row r="463">
          <cell r="C463" t="str">
            <v>1单元1801</v>
          </cell>
          <cell r="D463" t="str">
            <v>3#高层</v>
          </cell>
          <cell r="E463" t="str">
            <v>清远天赋-全期-3#高层-1-1801</v>
          </cell>
        </row>
        <row r="464">
          <cell r="C464" t="str">
            <v>2单元1802</v>
          </cell>
          <cell r="D464" t="str">
            <v>3#高层</v>
          </cell>
          <cell r="E464" t="str">
            <v>清远天赋-全期-3#高层-2-1802</v>
          </cell>
        </row>
        <row r="465">
          <cell r="C465" t="str">
            <v>1单元1802</v>
          </cell>
          <cell r="D465" t="str">
            <v>3#高层</v>
          </cell>
          <cell r="E465" t="str">
            <v>清远天赋-全期-3#高层-1-1802</v>
          </cell>
        </row>
        <row r="466">
          <cell r="C466" t="str">
            <v>2单元1803</v>
          </cell>
          <cell r="D466" t="str">
            <v>3#高层</v>
          </cell>
          <cell r="E466" t="str">
            <v>清远天赋-全期-3#高层-2-1803</v>
          </cell>
        </row>
        <row r="467">
          <cell r="C467" t="str">
            <v>1单元1803</v>
          </cell>
          <cell r="D467" t="str">
            <v>3#高层</v>
          </cell>
          <cell r="E467" t="str">
            <v>清远天赋-全期-3#高层-1-1803</v>
          </cell>
        </row>
        <row r="468">
          <cell r="C468" t="str">
            <v>2单元1804</v>
          </cell>
          <cell r="D468" t="str">
            <v>3#高层</v>
          </cell>
          <cell r="E468" t="str">
            <v>清远天赋-全期-3#高层-2-1804</v>
          </cell>
        </row>
        <row r="469">
          <cell r="C469" t="str">
            <v>1单元1804</v>
          </cell>
          <cell r="D469" t="str">
            <v>3#高层</v>
          </cell>
          <cell r="E469" t="str">
            <v>清远天赋-全期-3#高层-1-1804</v>
          </cell>
        </row>
        <row r="470">
          <cell r="C470" t="str">
            <v>2单元1805</v>
          </cell>
          <cell r="D470" t="str">
            <v>3#高层</v>
          </cell>
          <cell r="E470" t="str">
            <v>清远天赋-全期-3#高层-2-1805</v>
          </cell>
        </row>
        <row r="471">
          <cell r="C471" t="str">
            <v>1单元1805</v>
          </cell>
          <cell r="D471" t="str">
            <v>3#高层</v>
          </cell>
          <cell r="E471" t="str">
            <v>清远天赋-全期-3#高层-1-1805</v>
          </cell>
        </row>
        <row r="472">
          <cell r="C472" t="str">
            <v>2单元1901</v>
          </cell>
          <cell r="D472" t="str">
            <v>3#高层</v>
          </cell>
          <cell r="E472" t="str">
            <v>清远天赋-全期-3#高层-2-1901</v>
          </cell>
        </row>
        <row r="473">
          <cell r="C473" t="str">
            <v>1单元1901</v>
          </cell>
          <cell r="D473" t="str">
            <v>3#高层</v>
          </cell>
          <cell r="E473" t="str">
            <v>清远天赋-全期-3#高层-1-1901</v>
          </cell>
        </row>
        <row r="474">
          <cell r="C474" t="str">
            <v>2单元1902</v>
          </cell>
          <cell r="D474" t="str">
            <v>3#高层</v>
          </cell>
          <cell r="E474" t="str">
            <v>清远天赋-全期-3#高层-2-1902</v>
          </cell>
        </row>
        <row r="475">
          <cell r="C475" t="str">
            <v>1单元1902</v>
          </cell>
          <cell r="D475" t="str">
            <v>3#高层</v>
          </cell>
          <cell r="E475" t="str">
            <v>清远天赋-全期-3#高层-1-1902</v>
          </cell>
        </row>
        <row r="476">
          <cell r="C476" t="str">
            <v>2单元1903</v>
          </cell>
          <cell r="D476" t="str">
            <v>3#高层</v>
          </cell>
          <cell r="E476" t="str">
            <v>清远天赋-全期-3#高层-2-1903</v>
          </cell>
        </row>
        <row r="477">
          <cell r="C477" t="str">
            <v>1单元1903</v>
          </cell>
          <cell r="D477" t="str">
            <v>3#高层</v>
          </cell>
          <cell r="E477" t="str">
            <v>清远天赋-全期-3#高层-1-1903</v>
          </cell>
        </row>
        <row r="478">
          <cell r="C478" t="str">
            <v>2单元1904</v>
          </cell>
          <cell r="D478" t="str">
            <v>3#高层</v>
          </cell>
          <cell r="E478" t="str">
            <v>清远天赋-全期-3#高层-2-1904</v>
          </cell>
        </row>
        <row r="479">
          <cell r="C479" t="str">
            <v>1单元1904</v>
          </cell>
          <cell r="D479" t="str">
            <v>3#高层</v>
          </cell>
          <cell r="E479" t="str">
            <v>清远天赋-全期-3#高层-1-1904</v>
          </cell>
        </row>
        <row r="480">
          <cell r="C480" t="str">
            <v>2单元1905</v>
          </cell>
          <cell r="D480" t="str">
            <v>3#高层</v>
          </cell>
          <cell r="E480" t="str">
            <v>清远天赋-全期-3#高层-2-1905</v>
          </cell>
        </row>
        <row r="481">
          <cell r="C481" t="str">
            <v>1单元1905</v>
          </cell>
          <cell r="D481" t="str">
            <v>3#高层</v>
          </cell>
          <cell r="E481" t="str">
            <v>清远天赋-全期-3#高层-1-1905</v>
          </cell>
        </row>
        <row r="482">
          <cell r="C482" t="str">
            <v>2单元2001</v>
          </cell>
          <cell r="D482" t="str">
            <v>3#高层</v>
          </cell>
          <cell r="E482" t="str">
            <v>清远天赋-全期-3#高层-2-2001</v>
          </cell>
        </row>
        <row r="483">
          <cell r="C483" t="str">
            <v>1单元2001</v>
          </cell>
          <cell r="D483" t="str">
            <v>3#高层</v>
          </cell>
          <cell r="E483" t="str">
            <v>清远天赋-全期-3#高层-1-2001</v>
          </cell>
        </row>
        <row r="484">
          <cell r="C484" t="str">
            <v>2单元2002</v>
          </cell>
          <cell r="D484" t="str">
            <v>3#高层</v>
          </cell>
          <cell r="E484" t="str">
            <v>清远天赋-全期-3#高层-2-2002</v>
          </cell>
        </row>
        <row r="485">
          <cell r="C485" t="str">
            <v>1单元2002</v>
          </cell>
          <cell r="D485" t="str">
            <v>3#高层</v>
          </cell>
          <cell r="E485" t="str">
            <v>清远天赋-全期-3#高层-1-2002</v>
          </cell>
        </row>
        <row r="486">
          <cell r="C486" t="str">
            <v>1单元2003</v>
          </cell>
          <cell r="D486" t="str">
            <v>3#高层</v>
          </cell>
          <cell r="E486" t="str">
            <v>清远天赋-全期-3#高层-1-2003</v>
          </cell>
        </row>
        <row r="487">
          <cell r="C487" t="str">
            <v>2单元2003</v>
          </cell>
          <cell r="D487" t="str">
            <v>3#高层</v>
          </cell>
          <cell r="E487" t="str">
            <v>清远天赋-全期-3#高层-2-2003</v>
          </cell>
        </row>
        <row r="488">
          <cell r="C488" t="str">
            <v>2单元2004</v>
          </cell>
          <cell r="D488" t="str">
            <v>3#高层</v>
          </cell>
          <cell r="E488" t="str">
            <v>清远天赋-全期-3#高层-2-2004</v>
          </cell>
        </row>
        <row r="489">
          <cell r="C489" t="str">
            <v>1单元2004</v>
          </cell>
          <cell r="D489" t="str">
            <v>3#高层</v>
          </cell>
          <cell r="E489" t="str">
            <v>清远天赋-全期-3#高层-1-2004</v>
          </cell>
        </row>
        <row r="490">
          <cell r="C490" t="str">
            <v>1单元2005</v>
          </cell>
          <cell r="D490" t="str">
            <v>3#高层</v>
          </cell>
          <cell r="E490" t="str">
            <v>清远天赋-全期-3#高层-1-2005</v>
          </cell>
        </row>
        <row r="491">
          <cell r="C491" t="str">
            <v>2单元2005</v>
          </cell>
          <cell r="D491" t="str">
            <v>3#高层</v>
          </cell>
          <cell r="E491" t="str">
            <v>清远天赋-全期-3#高层-2-2005</v>
          </cell>
        </row>
        <row r="492">
          <cell r="C492" t="str">
            <v>1单元2101</v>
          </cell>
          <cell r="D492" t="str">
            <v>3#高层</v>
          </cell>
          <cell r="E492" t="str">
            <v>清远天赋-全期-3#高层-1-2101</v>
          </cell>
        </row>
        <row r="493">
          <cell r="C493" t="str">
            <v>2单元2101</v>
          </cell>
          <cell r="D493" t="str">
            <v>3#高层</v>
          </cell>
          <cell r="E493" t="str">
            <v>清远天赋-全期-3#高层-2-2101</v>
          </cell>
        </row>
        <row r="494">
          <cell r="C494" t="str">
            <v>2单元2102</v>
          </cell>
          <cell r="D494" t="str">
            <v>3#高层</v>
          </cell>
          <cell r="E494" t="str">
            <v>清远天赋-全期-3#高层-2-2102</v>
          </cell>
        </row>
        <row r="495">
          <cell r="C495" t="str">
            <v>1单元2102</v>
          </cell>
          <cell r="D495" t="str">
            <v>3#高层</v>
          </cell>
          <cell r="E495" t="str">
            <v>清远天赋-全期-3#高层-1-2102</v>
          </cell>
        </row>
        <row r="496">
          <cell r="C496" t="str">
            <v>2单元2103</v>
          </cell>
          <cell r="D496" t="str">
            <v>3#高层</v>
          </cell>
          <cell r="E496" t="str">
            <v>清远天赋-全期-3#高层-2-2103</v>
          </cell>
        </row>
        <row r="497">
          <cell r="C497" t="str">
            <v>1单元2103</v>
          </cell>
          <cell r="D497" t="str">
            <v>3#高层</v>
          </cell>
          <cell r="E497" t="str">
            <v>清远天赋-全期-3#高层-1-2103</v>
          </cell>
        </row>
        <row r="498">
          <cell r="C498" t="str">
            <v>2单元2104</v>
          </cell>
          <cell r="D498" t="str">
            <v>3#高层</v>
          </cell>
          <cell r="E498" t="str">
            <v>清远天赋-全期-3#高层-2-2104</v>
          </cell>
        </row>
        <row r="499">
          <cell r="C499" t="str">
            <v>1单元2104</v>
          </cell>
          <cell r="D499" t="str">
            <v>3#高层</v>
          </cell>
          <cell r="E499" t="str">
            <v>清远天赋-全期-3#高层-1-2104</v>
          </cell>
        </row>
        <row r="500">
          <cell r="C500" t="str">
            <v>1单元2105</v>
          </cell>
          <cell r="D500" t="str">
            <v>3#高层</v>
          </cell>
          <cell r="E500" t="str">
            <v>清远天赋-全期-3#高层-1-2105</v>
          </cell>
        </row>
        <row r="501">
          <cell r="C501" t="str">
            <v>2单元2105</v>
          </cell>
          <cell r="D501" t="str">
            <v>3#高层</v>
          </cell>
          <cell r="E501" t="str">
            <v>清远天赋-全期-3#高层-2-2105</v>
          </cell>
        </row>
        <row r="502">
          <cell r="C502" t="str">
            <v>2单元2201</v>
          </cell>
          <cell r="D502" t="str">
            <v>3#高层</v>
          </cell>
          <cell r="E502" t="str">
            <v>清远天赋-全期-3#高层-2-2201</v>
          </cell>
        </row>
        <row r="503">
          <cell r="C503" t="str">
            <v>1单元2201</v>
          </cell>
          <cell r="D503" t="str">
            <v>3#高层</v>
          </cell>
          <cell r="E503" t="str">
            <v>清远天赋-全期-3#高层-1-2201</v>
          </cell>
        </row>
        <row r="504">
          <cell r="C504" t="str">
            <v>2单元2202</v>
          </cell>
          <cell r="D504" t="str">
            <v>3#高层</v>
          </cell>
          <cell r="E504" t="str">
            <v>清远天赋-全期-3#高层-2-2202</v>
          </cell>
        </row>
        <row r="505">
          <cell r="C505" t="str">
            <v>1单元2202</v>
          </cell>
          <cell r="D505" t="str">
            <v>3#高层</v>
          </cell>
          <cell r="E505" t="str">
            <v>清远天赋-全期-3#高层-1-2202</v>
          </cell>
        </row>
        <row r="506">
          <cell r="C506" t="str">
            <v>2单元2203</v>
          </cell>
          <cell r="D506" t="str">
            <v>3#高层</v>
          </cell>
          <cell r="E506" t="str">
            <v>清远天赋-全期-3#高层-2-2203</v>
          </cell>
        </row>
        <row r="507">
          <cell r="C507" t="str">
            <v>1单元2203</v>
          </cell>
          <cell r="D507" t="str">
            <v>3#高层</v>
          </cell>
          <cell r="E507" t="str">
            <v>清远天赋-全期-3#高层-1-2203</v>
          </cell>
        </row>
        <row r="508">
          <cell r="C508" t="str">
            <v>2单元2204</v>
          </cell>
          <cell r="D508" t="str">
            <v>3#高层</v>
          </cell>
          <cell r="E508" t="str">
            <v>清远天赋-全期-3#高层-2-2204</v>
          </cell>
        </row>
        <row r="509">
          <cell r="C509" t="str">
            <v>1单元2204</v>
          </cell>
          <cell r="D509" t="str">
            <v>3#高层</v>
          </cell>
          <cell r="E509" t="str">
            <v>清远天赋-全期-3#高层-1-2204</v>
          </cell>
        </row>
        <row r="510">
          <cell r="C510" t="str">
            <v>2单元2205</v>
          </cell>
          <cell r="D510" t="str">
            <v>3#高层</v>
          </cell>
          <cell r="E510" t="str">
            <v>清远天赋-全期-3#高层-2-2205</v>
          </cell>
        </row>
        <row r="511">
          <cell r="C511" t="str">
            <v>1单元2205</v>
          </cell>
          <cell r="D511" t="str">
            <v>3#高层</v>
          </cell>
          <cell r="E511" t="str">
            <v>清远天赋-全期-3#高层-1-2205</v>
          </cell>
        </row>
        <row r="512">
          <cell r="C512" t="str">
            <v>1单元2301</v>
          </cell>
          <cell r="D512" t="str">
            <v>3#高层</v>
          </cell>
          <cell r="E512" t="str">
            <v>清远天赋-全期-3#高层-1-2301</v>
          </cell>
        </row>
        <row r="513">
          <cell r="C513" t="str">
            <v>2单元2301</v>
          </cell>
          <cell r="D513" t="str">
            <v>3#高层</v>
          </cell>
          <cell r="E513" t="str">
            <v>清远天赋-全期-3#高层-2-2301</v>
          </cell>
        </row>
        <row r="514">
          <cell r="C514" t="str">
            <v>2单元2302</v>
          </cell>
          <cell r="D514" t="str">
            <v>3#高层</v>
          </cell>
          <cell r="E514" t="str">
            <v>清远天赋-全期-3#高层-2-2302</v>
          </cell>
        </row>
        <row r="515">
          <cell r="C515" t="str">
            <v>1单元2302</v>
          </cell>
          <cell r="D515" t="str">
            <v>3#高层</v>
          </cell>
          <cell r="E515" t="str">
            <v>清远天赋-全期-3#高层-1-2302</v>
          </cell>
        </row>
        <row r="516">
          <cell r="C516" t="str">
            <v>2单元2303</v>
          </cell>
          <cell r="D516" t="str">
            <v>3#高层</v>
          </cell>
          <cell r="E516" t="str">
            <v>清远天赋-全期-3#高层-2-2303</v>
          </cell>
        </row>
        <row r="517">
          <cell r="C517" t="str">
            <v>1单元2303</v>
          </cell>
          <cell r="D517" t="str">
            <v>3#高层</v>
          </cell>
          <cell r="E517" t="str">
            <v>清远天赋-全期-3#高层-1-2303</v>
          </cell>
        </row>
        <row r="518">
          <cell r="C518" t="str">
            <v>2单元2304</v>
          </cell>
          <cell r="D518" t="str">
            <v>3#高层</v>
          </cell>
          <cell r="E518" t="str">
            <v>清远天赋-全期-3#高层-2-2304</v>
          </cell>
        </row>
        <row r="519">
          <cell r="C519" t="str">
            <v>1单元2304</v>
          </cell>
          <cell r="D519" t="str">
            <v>3#高层</v>
          </cell>
          <cell r="E519" t="str">
            <v>清远天赋-全期-3#高层-1-2304</v>
          </cell>
        </row>
        <row r="520">
          <cell r="C520" t="str">
            <v>1单元2305</v>
          </cell>
          <cell r="D520" t="str">
            <v>3#高层</v>
          </cell>
          <cell r="E520" t="str">
            <v>清远天赋-全期-3#高层-1-2305</v>
          </cell>
        </row>
        <row r="521">
          <cell r="C521" t="str">
            <v>2单元2305</v>
          </cell>
          <cell r="D521" t="str">
            <v>3#高层</v>
          </cell>
          <cell r="E521" t="str">
            <v>清远天赋-全期-3#高层-2-2305</v>
          </cell>
        </row>
        <row r="522">
          <cell r="C522" t="str">
            <v>1单元2401</v>
          </cell>
          <cell r="D522" t="str">
            <v>3#高层</v>
          </cell>
          <cell r="E522" t="str">
            <v>清远天赋-全期-3#高层-1-2401</v>
          </cell>
        </row>
        <row r="523">
          <cell r="C523" t="str">
            <v>2单元2401</v>
          </cell>
          <cell r="D523" t="str">
            <v>3#高层</v>
          </cell>
          <cell r="E523" t="str">
            <v>清远天赋-全期-3#高层-2-2401</v>
          </cell>
        </row>
        <row r="524">
          <cell r="C524" t="str">
            <v>2单元2402</v>
          </cell>
          <cell r="D524" t="str">
            <v>3#高层</v>
          </cell>
          <cell r="E524" t="str">
            <v>清远天赋-全期-3#高层-2-2402</v>
          </cell>
        </row>
        <row r="525">
          <cell r="C525" t="str">
            <v>1单元2402</v>
          </cell>
          <cell r="D525" t="str">
            <v>3#高层</v>
          </cell>
          <cell r="E525" t="str">
            <v>清远天赋-全期-3#高层-1-2402</v>
          </cell>
        </row>
        <row r="526">
          <cell r="C526" t="str">
            <v>2单元2403</v>
          </cell>
          <cell r="D526" t="str">
            <v>3#高层</v>
          </cell>
          <cell r="E526" t="str">
            <v>清远天赋-全期-3#高层-2-2403</v>
          </cell>
        </row>
        <row r="527">
          <cell r="C527" t="str">
            <v>1单元2403</v>
          </cell>
          <cell r="D527" t="str">
            <v>3#高层</v>
          </cell>
          <cell r="E527" t="str">
            <v>清远天赋-全期-3#高层-1-2403</v>
          </cell>
        </row>
        <row r="528">
          <cell r="C528" t="str">
            <v>2单元2404</v>
          </cell>
          <cell r="D528" t="str">
            <v>3#高层</v>
          </cell>
          <cell r="E528" t="str">
            <v>清远天赋-全期-3#高层-2-2404</v>
          </cell>
        </row>
        <row r="529">
          <cell r="C529" t="str">
            <v>1单元2404</v>
          </cell>
          <cell r="D529" t="str">
            <v>3#高层</v>
          </cell>
          <cell r="E529" t="str">
            <v>清远天赋-全期-3#高层-1-2404</v>
          </cell>
        </row>
        <row r="530">
          <cell r="C530" t="str">
            <v>2单元2405</v>
          </cell>
          <cell r="D530" t="str">
            <v>3#高层</v>
          </cell>
          <cell r="E530" t="str">
            <v>清远天赋-全期-3#高层-2-2405</v>
          </cell>
        </row>
        <row r="531">
          <cell r="C531" t="str">
            <v>1单元2405</v>
          </cell>
          <cell r="D531" t="str">
            <v>3#高层</v>
          </cell>
          <cell r="E531" t="str">
            <v>清远天赋-全期-3#高层-1-2405</v>
          </cell>
        </row>
        <row r="532">
          <cell r="C532" t="str">
            <v>1单元2501</v>
          </cell>
          <cell r="D532" t="str">
            <v>3#高层</v>
          </cell>
          <cell r="E532" t="str">
            <v>清远天赋-全期-3#高层-1-2501</v>
          </cell>
        </row>
        <row r="533">
          <cell r="C533" t="str">
            <v>2单元2501</v>
          </cell>
          <cell r="D533" t="str">
            <v>3#高层</v>
          </cell>
          <cell r="E533" t="str">
            <v>清远天赋-全期-3#高层-2-2501</v>
          </cell>
        </row>
        <row r="534">
          <cell r="C534" t="str">
            <v>2单元2502</v>
          </cell>
          <cell r="D534" t="str">
            <v>3#高层</v>
          </cell>
          <cell r="E534" t="str">
            <v>清远天赋-全期-3#高层-2-2502</v>
          </cell>
        </row>
        <row r="535">
          <cell r="C535" t="str">
            <v>1单元2502</v>
          </cell>
          <cell r="D535" t="str">
            <v>3#高层</v>
          </cell>
          <cell r="E535" t="str">
            <v>清远天赋-全期-3#高层-1-2502</v>
          </cell>
        </row>
        <row r="536">
          <cell r="C536" t="str">
            <v>1单元2503</v>
          </cell>
          <cell r="D536" t="str">
            <v>3#高层</v>
          </cell>
          <cell r="E536" t="str">
            <v>清远天赋-全期-3#高层-1-2503</v>
          </cell>
        </row>
        <row r="537">
          <cell r="C537" t="str">
            <v>2单元2503</v>
          </cell>
          <cell r="D537" t="str">
            <v>3#高层</v>
          </cell>
          <cell r="E537" t="str">
            <v>清远天赋-全期-3#高层-2-2503</v>
          </cell>
        </row>
        <row r="538">
          <cell r="C538" t="str">
            <v>2单元2504</v>
          </cell>
          <cell r="D538" t="str">
            <v>3#高层</v>
          </cell>
          <cell r="E538" t="str">
            <v>清远天赋-全期-3#高层-2-2504</v>
          </cell>
        </row>
        <row r="539">
          <cell r="C539" t="str">
            <v>1单元2504</v>
          </cell>
          <cell r="D539" t="str">
            <v>3#高层</v>
          </cell>
          <cell r="E539" t="str">
            <v>清远天赋-全期-3#高层-1-2504</v>
          </cell>
        </row>
        <row r="540">
          <cell r="C540" t="str">
            <v>1单元2505</v>
          </cell>
          <cell r="D540" t="str">
            <v>3#高层</v>
          </cell>
          <cell r="E540" t="str">
            <v>清远天赋-全期-3#高层-1-2505</v>
          </cell>
        </row>
        <row r="541">
          <cell r="C541" t="str">
            <v>2单元2505</v>
          </cell>
          <cell r="D541" t="str">
            <v>3#高层</v>
          </cell>
          <cell r="E541" t="str">
            <v>清远天赋-全期-3#高层-2-2505</v>
          </cell>
        </row>
        <row r="542">
          <cell r="C542" t="str">
            <v>2单元2601</v>
          </cell>
          <cell r="D542" t="str">
            <v>3#高层</v>
          </cell>
          <cell r="E542" t="str">
            <v>清远天赋-全期-3#高层-2-2601</v>
          </cell>
        </row>
        <row r="543">
          <cell r="C543" t="str">
            <v>1单元2601</v>
          </cell>
          <cell r="D543" t="str">
            <v>3#高层</v>
          </cell>
          <cell r="E543" t="str">
            <v>清远天赋-全期-3#高层-1-2601</v>
          </cell>
        </row>
        <row r="544">
          <cell r="C544" t="str">
            <v>1单元2602</v>
          </cell>
          <cell r="D544" t="str">
            <v>3#高层</v>
          </cell>
          <cell r="E544" t="str">
            <v>清远天赋-全期-3#高层-1-2602</v>
          </cell>
        </row>
        <row r="545">
          <cell r="C545" t="str">
            <v>2单元2602</v>
          </cell>
          <cell r="D545" t="str">
            <v>3#高层</v>
          </cell>
          <cell r="E545" t="str">
            <v>清远天赋-全期-3#高层-2-2602</v>
          </cell>
        </row>
        <row r="546">
          <cell r="C546" t="str">
            <v>2单元2603</v>
          </cell>
          <cell r="D546" t="str">
            <v>3#高层</v>
          </cell>
          <cell r="E546" t="str">
            <v>清远天赋-全期-3#高层-2-2603</v>
          </cell>
        </row>
        <row r="547">
          <cell r="C547" t="str">
            <v>1单元2603</v>
          </cell>
          <cell r="D547" t="str">
            <v>3#高层</v>
          </cell>
          <cell r="E547" t="str">
            <v>清远天赋-全期-3#高层-1-2603</v>
          </cell>
        </row>
        <row r="548">
          <cell r="C548" t="str">
            <v>1单元2604</v>
          </cell>
          <cell r="D548" t="str">
            <v>3#高层</v>
          </cell>
          <cell r="E548" t="str">
            <v>清远天赋-全期-3#高层-1-2604</v>
          </cell>
        </row>
        <row r="549">
          <cell r="C549" t="str">
            <v>2单元2604</v>
          </cell>
          <cell r="D549" t="str">
            <v>3#高层</v>
          </cell>
          <cell r="E549" t="str">
            <v>清远天赋-全期-3#高层-2-2604</v>
          </cell>
        </row>
        <row r="550">
          <cell r="C550" t="str">
            <v>2单元2605</v>
          </cell>
          <cell r="D550" t="str">
            <v>3#高层</v>
          </cell>
          <cell r="E550" t="str">
            <v>清远天赋-全期-3#高层-2-2605</v>
          </cell>
        </row>
        <row r="551">
          <cell r="C551" t="str">
            <v>1单元2605</v>
          </cell>
          <cell r="D551" t="str">
            <v>3#高层</v>
          </cell>
          <cell r="E551" t="str">
            <v>清远天赋-全期-3#高层-1-2605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房屋列表信息"/>
      <sheetName val="附注"/>
    </sheetNames>
    <sheetDataSet>
      <sheetData sheetId="0">
        <row r="1">
          <cell r="D1" t="str">
            <v>幢编号</v>
          </cell>
          <cell r="E1" t="str">
            <v>楼号</v>
          </cell>
          <cell r="F1" t="str">
            <v>总楼层</v>
          </cell>
        </row>
        <row r="2">
          <cell r="D2" t="str">
            <v>374492c5-c8ae-434a-b039-9f779d21eb99</v>
          </cell>
          <cell r="E2" t="str">
            <v>3号楼</v>
          </cell>
          <cell r="F2">
            <v>26</v>
          </cell>
        </row>
        <row r="4">
          <cell r="D4" t="str">
            <v>房号</v>
          </cell>
          <cell r="E4" t="str">
            <v>房屋坐落</v>
          </cell>
          <cell r="F4" t="str">
            <v>逻辑幢名称</v>
          </cell>
          <cell r="G4" t="str">
            <v>是否有电梯</v>
          </cell>
          <cell r="H4" t="str">
            <v>所在起始层</v>
          </cell>
          <cell r="I4" t="str">
            <v>所在终止层</v>
          </cell>
          <cell r="J4" t="str">
            <v>房屋总层数</v>
          </cell>
          <cell r="K4" t="str">
            <v>单元</v>
          </cell>
          <cell r="L4" t="str">
            <v>房屋用途</v>
          </cell>
          <cell r="M4" t="str">
            <v>户型居室</v>
          </cell>
          <cell r="N4" t="str">
            <v>房屋类型</v>
          </cell>
          <cell r="O4" t="str">
            <v>测绘类型</v>
          </cell>
          <cell r="P4" t="str">
            <v>套内面积(平方米)</v>
          </cell>
          <cell r="Q4" t="str">
            <v>公摊面积(平方米)</v>
          </cell>
          <cell r="R4" t="str">
            <v>建筑面积(平方米)</v>
          </cell>
          <cell r="S4" t="str">
            <v>备案单价(元)</v>
          </cell>
          <cell r="T4" t="str">
            <v>备案总价(元)</v>
          </cell>
        </row>
        <row r="5">
          <cell r="D5" t="str">
            <v>首层社区卫生站</v>
          </cell>
          <cell r="E5" t="str">
            <v>清远市清城区城西大道中10号中奥天赋花园3号楼首层社区卫生站</v>
          </cell>
          <cell r="F5" t="str">
            <v>3号楼</v>
          </cell>
          <cell r="G5" t="str">
            <v/>
          </cell>
          <cell r="H5">
            <v>1</v>
          </cell>
          <cell r="I5">
            <v>1</v>
          </cell>
          <cell r="J5">
            <v>1</v>
          </cell>
          <cell r="K5" t="str">
            <v>无</v>
          </cell>
          <cell r="L5" t="str">
            <v>公共、配套设施</v>
          </cell>
          <cell r="M5" t="str">
            <v>其它户型</v>
          </cell>
          <cell r="N5" t="str">
            <v>其它</v>
          </cell>
          <cell r="O5" t="str">
            <v>预测</v>
          </cell>
          <cell r="P5">
            <v>587.82000000000005</v>
          </cell>
          <cell r="Q5">
            <v>26.38</v>
          </cell>
          <cell r="R5">
            <v>614.20000000000005</v>
          </cell>
          <cell r="S5" t="str">
            <v/>
          </cell>
          <cell r="T5" t="str">
            <v/>
          </cell>
        </row>
        <row r="6">
          <cell r="D6" t="str">
            <v>1单元201</v>
          </cell>
          <cell r="E6" t="str">
            <v>清远市清城区城西大道中10号中奥天赋花园3号楼1单元2层01号</v>
          </cell>
          <cell r="F6" t="str">
            <v>3号楼</v>
          </cell>
          <cell r="G6" t="str">
            <v/>
          </cell>
          <cell r="H6">
            <v>2</v>
          </cell>
          <cell r="I6">
            <v>2</v>
          </cell>
          <cell r="J6">
            <v>1</v>
          </cell>
          <cell r="K6" t="str">
            <v>无</v>
          </cell>
          <cell r="L6" t="str">
            <v>住宅</v>
          </cell>
          <cell r="M6" t="str">
            <v>其它户型</v>
          </cell>
          <cell r="N6" t="str">
            <v>住宅</v>
          </cell>
          <cell r="O6" t="str">
            <v>预测</v>
          </cell>
          <cell r="P6">
            <v>79.06</v>
          </cell>
          <cell r="Q6">
            <v>17.82</v>
          </cell>
          <cell r="R6">
            <v>96.88</v>
          </cell>
          <cell r="S6">
            <v>8940.4500000000007</v>
          </cell>
          <cell r="T6">
            <v>866151</v>
          </cell>
        </row>
        <row r="7">
          <cell r="D7" t="str">
            <v>1单元202</v>
          </cell>
          <cell r="E7" t="str">
            <v>清远市清城区城西大道中10号中奥天赋花园3号楼1单元2层02号</v>
          </cell>
          <cell r="F7" t="str">
            <v>3号楼</v>
          </cell>
          <cell r="G7" t="str">
            <v/>
          </cell>
          <cell r="H7">
            <v>2</v>
          </cell>
          <cell r="I7">
            <v>2</v>
          </cell>
          <cell r="J7">
            <v>1</v>
          </cell>
          <cell r="K7" t="str">
            <v>无</v>
          </cell>
          <cell r="L7" t="str">
            <v>住宅</v>
          </cell>
          <cell r="M7" t="str">
            <v>其它户型</v>
          </cell>
          <cell r="N7" t="str">
            <v>住宅</v>
          </cell>
          <cell r="O7" t="str">
            <v>预测</v>
          </cell>
          <cell r="P7">
            <v>79.06</v>
          </cell>
          <cell r="Q7">
            <v>17.82</v>
          </cell>
          <cell r="R7">
            <v>96.88</v>
          </cell>
          <cell r="S7">
            <v>9226.17</v>
          </cell>
          <cell r="T7">
            <v>893831</v>
          </cell>
        </row>
        <row r="8">
          <cell r="D8" t="str">
            <v>1单元203</v>
          </cell>
          <cell r="E8" t="str">
            <v>清远市清城区城西大道中10号中奥天赋花园3号楼1单元2层03号</v>
          </cell>
          <cell r="F8" t="str">
            <v>3号楼</v>
          </cell>
          <cell r="G8" t="str">
            <v/>
          </cell>
          <cell r="H8">
            <v>2</v>
          </cell>
          <cell r="I8">
            <v>2</v>
          </cell>
          <cell r="J8">
            <v>1</v>
          </cell>
          <cell r="K8" t="str">
            <v>无</v>
          </cell>
          <cell r="L8" t="str">
            <v>住宅</v>
          </cell>
          <cell r="M8" t="str">
            <v>其它户型</v>
          </cell>
          <cell r="N8" t="str">
            <v>住宅</v>
          </cell>
          <cell r="O8" t="str">
            <v>预测</v>
          </cell>
          <cell r="P8">
            <v>92.63</v>
          </cell>
          <cell r="Q8">
            <v>20.88</v>
          </cell>
          <cell r="R8">
            <v>113.51</v>
          </cell>
          <cell r="S8">
            <v>9797.6</v>
          </cell>
          <cell r="T8">
            <v>1112126</v>
          </cell>
        </row>
        <row r="9">
          <cell r="D9" t="str">
            <v>1单元204</v>
          </cell>
          <cell r="E9" t="str">
            <v>清远市清城区城西大道中10号中奥天赋花园3号楼1单元2层04号</v>
          </cell>
          <cell r="F9" t="str">
            <v>3号楼</v>
          </cell>
          <cell r="G9" t="str">
            <v/>
          </cell>
          <cell r="H9">
            <v>2</v>
          </cell>
          <cell r="I9">
            <v>2</v>
          </cell>
          <cell r="J9">
            <v>1</v>
          </cell>
          <cell r="K9" t="str">
            <v>无</v>
          </cell>
          <cell r="L9" t="str">
            <v>住宅</v>
          </cell>
          <cell r="M9" t="str">
            <v>其它户型</v>
          </cell>
          <cell r="N9" t="str">
            <v>住宅</v>
          </cell>
          <cell r="O9" t="str">
            <v>预测</v>
          </cell>
          <cell r="P9">
            <v>66.25</v>
          </cell>
          <cell r="Q9">
            <v>14.93</v>
          </cell>
          <cell r="R9">
            <v>81.180000000000007</v>
          </cell>
          <cell r="S9">
            <v>8654.75</v>
          </cell>
          <cell r="T9">
            <v>702593</v>
          </cell>
        </row>
        <row r="10">
          <cell r="D10" t="str">
            <v>1单元205</v>
          </cell>
          <cell r="E10" t="str">
            <v>清远市清城区城西大道中10号中奥天赋花园3号楼1单元2层05号</v>
          </cell>
          <cell r="F10" t="str">
            <v>3号楼</v>
          </cell>
          <cell r="G10" t="str">
            <v/>
          </cell>
          <cell r="H10">
            <v>2</v>
          </cell>
          <cell r="I10">
            <v>2</v>
          </cell>
          <cell r="J10">
            <v>1</v>
          </cell>
          <cell r="K10" t="str">
            <v>无</v>
          </cell>
          <cell r="L10" t="str">
            <v>住宅</v>
          </cell>
          <cell r="M10" t="str">
            <v>其它户型</v>
          </cell>
          <cell r="N10" t="str">
            <v>住宅</v>
          </cell>
          <cell r="O10" t="str">
            <v>预测</v>
          </cell>
          <cell r="P10">
            <v>66.25</v>
          </cell>
          <cell r="Q10">
            <v>14.93</v>
          </cell>
          <cell r="R10">
            <v>81.180000000000007</v>
          </cell>
          <cell r="S10">
            <v>8369.0400000000009</v>
          </cell>
          <cell r="T10">
            <v>679399</v>
          </cell>
        </row>
        <row r="11">
          <cell r="D11" t="str">
            <v>2单元201</v>
          </cell>
          <cell r="E11" t="str">
            <v>清远市清城区城西大道中10号中奥天赋花园3号楼2单元2层01号</v>
          </cell>
          <cell r="F11" t="str">
            <v>3号楼</v>
          </cell>
          <cell r="G11" t="str">
            <v/>
          </cell>
          <cell r="H11">
            <v>2</v>
          </cell>
          <cell r="I11">
            <v>2</v>
          </cell>
          <cell r="J11">
            <v>1</v>
          </cell>
          <cell r="K11" t="str">
            <v>无</v>
          </cell>
          <cell r="L11" t="str">
            <v>住宅</v>
          </cell>
          <cell r="M11" t="str">
            <v>其它户型</v>
          </cell>
          <cell r="N11" t="str">
            <v>住宅</v>
          </cell>
          <cell r="O11" t="str">
            <v>预测</v>
          </cell>
          <cell r="P11">
            <v>79.06</v>
          </cell>
          <cell r="Q11">
            <v>17.82</v>
          </cell>
          <cell r="R11">
            <v>96.88</v>
          </cell>
          <cell r="S11">
            <v>9369.02</v>
          </cell>
          <cell r="T11">
            <v>907671</v>
          </cell>
        </row>
        <row r="12">
          <cell r="D12" t="str">
            <v>2单元202</v>
          </cell>
          <cell r="E12" t="str">
            <v>清远市清城区城西大道中10号中奥天赋花园3号楼2单元2层02号</v>
          </cell>
          <cell r="F12" t="str">
            <v>3号楼</v>
          </cell>
          <cell r="G12" t="str">
            <v/>
          </cell>
          <cell r="H12">
            <v>2</v>
          </cell>
          <cell r="I12">
            <v>2</v>
          </cell>
          <cell r="J12">
            <v>1</v>
          </cell>
          <cell r="K12" t="str">
            <v>无</v>
          </cell>
          <cell r="L12" t="str">
            <v>住宅</v>
          </cell>
          <cell r="M12" t="str">
            <v>其它户型</v>
          </cell>
          <cell r="N12" t="str">
            <v>住宅</v>
          </cell>
          <cell r="O12" t="str">
            <v>预测</v>
          </cell>
          <cell r="P12">
            <v>79.06</v>
          </cell>
          <cell r="Q12">
            <v>17.82</v>
          </cell>
          <cell r="R12">
            <v>96.88</v>
          </cell>
          <cell r="S12">
            <v>9083.31</v>
          </cell>
          <cell r="T12">
            <v>879991</v>
          </cell>
        </row>
        <row r="13">
          <cell r="D13" t="str">
            <v>2单元203</v>
          </cell>
          <cell r="E13" t="str">
            <v>清远市清城区城西大道中10号中奥天赋花园3号楼2单元2层03号</v>
          </cell>
          <cell r="F13" t="str">
            <v>3号楼</v>
          </cell>
          <cell r="G13" t="str">
            <v/>
          </cell>
          <cell r="H13">
            <v>2</v>
          </cell>
          <cell r="I13">
            <v>2</v>
          </cell>
          <cell r="J13">
            <v>1</v>
          </cell>
          <cell r="K13" t="str">
            <v>无</v>
          </cell>
          <cell r="L13" t="str">
            <v>住宅</v>
          </cell>
          <cell r="M13" t="str">
            <v>其它户型</v>
          </cell>
          <cell r="N13" t="str">
            <v>住宅</v>
          </cell>
          <cell r="O13" t="str">
            <v>预测</v>
          </cell>
          <cell r="P13">
            <v>92.63</v>
          </cell>
          <cell r="Q13">
            <v>20.88</v>
          </cell>
          <cell r="R13">
            <v>113.51</v>
          </cell>
          <cell r="S13">
            <v>9797.6</v>
          </cell>
          <cell r="T13">
            <v>1112126</v>
          </cell>
        </row>
        <row r="14">
          <cell r="D14" t="str">
            <v>2单元204</v>
          </cell>
          <cell r="E14" t="str">
            <v>清远市清城区城西大道中10号中奥天赋花园3号楼2单元2层04号</v>
          </cell>
          <cell r="F14" t="str">
            <v>3号楼</v>
          </cell>
          <cell r="G14" t="str">
            <v/>
          </cell>
          <cell r="H14">
            <v>2</v>
          </cell>
          <cell r="I14">
            <v>2</v>
          </cell>
          <cell r="J14">
            <v>1</v>
          </cell>
          <cell r="K14" t="str">
            <v>无</v>
          </cell>
          <cell r="L14" t="str">
            <v>住宅</v>
          </cell>
          <cell r="M14" t="str">
            <v>其它户型</v>
          </cell>
          <cell r="N14" t="str">
            <v>住宅</v>
          </cell>
          <cell r="O14" t="str">
            <v>预测</v>
          </cell>
          <cell r="P14">
            <v>66.25</v>
          </cell>
          <cell r="Q14">
            <v>14.93</v>
          </cell>
          <cell r="R14">
            <v>81.180000000000007</v>
          </cell>
          <cell r="S14">
            <v>8511.9</v>
          </cell>
          <cell r="T14">
            <v>690996</v>
          </cell>
        </row>
        <row r="15">
          <cell r="D15" t="str">
            <v>2单元205</v>
          </cell>
          <cell r="E15" t="str">
            <v>清远市清城区城西大道中10号中奥天赋花园3号楼2单元2层05号</v>
          </cell>
          <cell r="F15" t="str">
            <v>3号楼</v>
          </cell>
          <cell r="G15" t="str">
            <v/>
          </cell>
          <cell r="H15">
            <v>2</v>
          </cell>
          <cell r="I15">
            <v>2</v>
          </cell>
          <cell r="J15">
            <v>1</v>
          </cell>
          <cell r="K15" t="str">
            <v>无</v>
          </cell>
          <cell r="L15" t="str">
            <v>住宅</v>
          </cell>
          <cell r="M15" t="str">
            <v>其它户型</v>
          </cell>
          <cell r="N15" t="str">
            <v>住宅</v>
          </cell>
          <cell r="O15" t="str">
            <v>预测</v>
          </cell>
          <cell r="P15">
            <v>66.25</v>
          </cell>
          <cell r="Q15">
            <v>14.93</v>
          </cell>
          <cell r="R15">
            <v>81.180000000000007</v>
          </cell>
          <cell r="S15">
            <v>8797.61</v>
          </cell>
          <cell r="T15">
            <v>714190</v>
          </cell>
        </row>
        <row r="16">
          <cell r="D16" t="str">
            <v>1单元301</v>
          </cell>
          <cell r="E16" t="str">
            <v>清远市清城区城西大道中10号中奥天赋花园3号楼1单元3层01号</v>
          </cell>
          <cell r="F16" t="str">
            <v>3号楼</v>
          </cell>
          <cell r="G16" t="str">
            <v/>
          </cell>
          <cell r="H16">
            <v>3</v>
          </cell>
          <cell r="I16">
            <v>3</v>
          </cell>
          <cell r="J16">
            <v>1</v>
          </cell>
          <cell r="K16" t="str">
            <v>无</v>
          </cell>
          <cell r="L16" t="str">
            <v>住宅</v>
          </cell>
          <cell r="M16" t="str">
            <v>其它户型</v>
          </cell>
          <cell r="N16" t="str">
            <v>住宅</v>
          </cell>
          <cell r="O16" t="str">
            <v>预测</v>
          </cell>
          <cell r="P16">
            <v>79.06</v>
          </cell>
          <cell r="Q16">
            <v>17.82</v>
          </cell>
          <cell r="R16">
            <v>96.88</v>
          </cell>
          <cell r="S16">
            <v>9226.17</v>
          </cell>
          <cell r="T16">
            <v>893831</v>
          </cell>
        </row>
        <row r="17">
          <cell r="D17" t="str">
            <v>1单元302</v>
          </cell>
          <cell r="E17" t="str">
            <v>清远市清城区城西大道中10号中奥天赋花园3号楼1单元3层02号</v>
          </cell>
          <cell r="F17" t="str">
            <v>3号楼</v>
          </cell>
          <cell r="G17" t="str">
            <v/>
          </cell>
          <cell r="H17">
            <v>3</v>
          </cell>
          <cell r="I17">
            <v>3</v>
          </cell>
          <cell r="J17">
            <v>1</v>
          </cell>
          <cell r="K17" t="str">
            <v>无</v>
          </cell>
          <cell r="L17" t="str">
            <v>住宅</v>
          </cell>
          <cell r="M17" t="str">
            <v>其它户型</v>
          </cell>
          <cell r="N17" t="str">
            <v>住宅</v>
          </cell>
          <cell r="O17" t="str">
            <v>预测</v>
          </cell>
          <cell r="P17">
            <v>79.06</v>
          </cell>
          <cell r="Q17">
            <v>17.82</v>
          </cell>
          <cell r="R17">
            <v>96.88</v>
          </cell>
          <cell r="S17">
            <v>9511.8799999999992</v>
          </cell>
          <cell r="T17">
            <v>921511</v>
          </cell>
        </row>
        <row r="18">
          <cell r="D18" t="str">
            <v>1单元303</v>
          </cell>
          <cell r="E18" t="str">
            <v>清远市清城区城西大道中10号中奥天赋花园3号楼1单元3层03号</v>
          </cell>
          <cell r="F18" t="str">
            <v>3号楼</v>
          </cell>
          <cell r="G18" t="str">
            <v/>
          </cell>
          <cell r="H18">
            <v>3</v>
          </cell>
          <cell r="I18">
            <v>3</v>
          </cell>
          <cell r="J18">
            <v>1</v>
          </cell>
          <cell r="K18" t="str">
            <v>无</v>
          </cell>
          <cell r="L18" t="str">
            <v>住宅</v>
          </cell>
          <cell r="M18" t="str">
            <v>其它户型</v>
          </cell>
          <cell r="N18" t="str">
            <v>住宅</v>
          </cell>
          <cell r="O18" t="str">
            <v>预测</v>
          </cell>
          <cell r="P18">
            <v>92.63</v>
          </cell>
          <cell r="Q18">
            <v>20.88</v>
          </cell>
          <cell r="R18">
            <v>113.51</v>
          </cell>
          <cell r="S18">
            <v>10083.31</v>
          </cell>
          <cell r="T18">
            <v>1144557</v>
          </cell>
        </row>
        <row r="19">
          <cell r="D19" t="str">
            <v>1单元304</v>
          </cell>
          <cell r="E19" t="str">
            <v>清远市清城区城西大道中10号中奥天赋花园3号楼1单元3层04号</v>
          </cell>
          <cell r="F19" t="str">
            <v>3号楼</v>
          </cell>
          <cell r="G19" t="str">
            <v/>
          </cell>
          <cell r="H19">
            <v>3</v>
          </cell>
          <cell r="I19">
            <v>3</v>
          </cell>
          <cell r="J19">
            <v>1</v>
          </cell>
          <cell r="K19" t="str">
            <v>无</v>
          </cell>
          <cell r="L19" t="str">
            <v>住宅</v>
          </cell>
          <cell r="M19" t="str">
            <v>其它户型</v>
          </cell>
          <cell r="N19" t="str">
            <v>住宅</v>
          </cell>
          <cell r="O19" t="str">
            <v>预测</v>
          </cell>
          <cell r="P19">
            <v>66.25</v>
          </cell>
          <cell r="Q19">
            <v>14.93</v>
          </cell>
          <cell r="R19">
            <v>81.180000000000007</v>
          </cell>
          <cell r="S19">
            <v>8940.4699999999993</v>
          </cell>
          <cell r="T19">
            <v>725787</v>
          </cell>
        </row>
        <row r="20">
          <cell r="D20" t="str">
            <v>1单元305</v>
          </cell>
          <cell r="E20" t="str">
            <v>清远市清城区城西大道中10号中奥天赋花园3号楼1单元3层05号</v>
          </cell>
          <cell r="F20" t="str">
            <v>3号楼</v>
          </cell>
          <cell r="G20" t="str">
            <v/>
          </cell>
          <cell r="H20">
            <v>3</v>
          </cell>
          <cell r="I20">
            <v>3</v>
          </cell>
          <cell r="J20">
            <v>1</v>
          </cell>
          <cell r="K20" t="str">
            <v>无</v>
          </cell>
          <cell r="L20" t="str">
            <v>住宅</v>
          </cell>
          <cell r="M20" t="str">
            <v>其它户型</v>
          </cell>
          <cell r="N20" t="str">
            <v>住宅</v>
          </cell>
          <cell r="O20" t="str">
            <v>预测</v>
          </cell>
          <cell r="P20">
            <v>66.25</v>
          </cell>
          <cell r="Q20">
            <v>14.93</v>
          </cell>
          <cell r="R20">
            <v>81.180000000000007</v>
          </cell>
          <cell r="S20">
            <v>8654.75</v>
          </cell>
          <cell r="T20">
            <v>702593</v>
          </cell>
        </row>
        <row r="21">
          <cell r="D21" t="str">
            <v>2单元301</v>
          </cell>
          <cell r="E21" t="str">
            <v>清远市清城区城西大道中10号中奥天赋花园3号楼2单元3层01号</v>
          </cell>
          <cell r="F21" t="str">
            <v>3号楼</v>
          </cell>
          <cell r="G21" t="str">
            <v/>
          </cell>
          <cell r="H21">
            <v>3</v>
          </cell>
          <cell r="I21">
            <v>3</v>
          </cell>
          <cell r="J21">
            <v>1</v>
          </cell>
          <cell r="K21" t="str">
            <v>无</v>
          </cell>
          <cell r="L21" t="str">
            <v>住宅</v>
          </cell>
          <cell r="M21" t="str">
            <v>其它户型</v>
          </cell>
          <cell r="N21" t="str">
            <v>住宅</v>
          </cell>
          <cell r="O21" t="str">
            <v>预测</v>
          </cell>
          <cell r="P21">
            <v>79.06</v>
          </cell>
          <cell r="Q21">
            <v>17.82</v>
          </cell>
          <cell r="R21">
            <v>96.88</v>
          </cell>
          <cell r="S21">
            <v>9654.74</v>
          </cell>
          <cell r="T21">
            <v>935351</v>
          </cell>
        </row>
        <row r="22">
          <cell r="D22" t="str">
            <v>2单元302</v>
          </cell>
          <cell r="E22" t="str">
            <v>清远市清城区城西大道中10号中奥天赋花园3号楼2单元3层02号</v>
          </cell>
          <cell r="F22" t="str">
            <v>3号楼</v>
          </cell>
          <cell r="G22" t="str">
            <v/>
          </cell>
          <cell r="H22">
            <v>3</v>
          </cell>
          <cell r="I22">
            <v>3</v>
          </cell>
          <cell r="J22">
            <v>1</v>
          </cell>
          <cell r="K22" t="str">
            <v>无</v>
          </cell>
          <cell r="L22" t="str">
            <v>住宅</v>
          </cell>
          <cell r="M22" t="str">
            <v>其它户型</v>
          </cell>
          <cell r="N22" t="str">
            <v>住宅</v>
          </cell>
          <cell r="O22" t="str">
            <v>预测</v>
          </cell>
          <cell r="P22">
            <v>79.06</v>
          </cell>
          <cell r="Q22">
            <v>17.82</v>
          </cell>
          <cell r="R22">
            <v>96.88</v>
          </cell>
          <cell r="S22">
            <v>9369.02</v>
          </cell>
          <cell r="T22">
            <v>907671</v>
          </cell>
        </row>
        <row r="23">
          <cell r="D23" t="str">
            <v>2单元303</v>
          </cell>
          <cell r="E23" t="str">
            <v>清远市清城区城西大道中10号中奥天赋花园3号楼2单元3层03号</v>
          </cell>
          <cell r="F23" t="str">
            <v>3号楼</v>
          </cell>
          <cell r="G23" t="str">
            <v/>
          </cell>
          <cell r="H23">
            <v>3</v>
          </cell>
          <cell r="I23">
            <v>3</v>
          </cell>
          <cell r="J23">
            <v>1</v>
          </cell>
          <cell r="K23" t="str">
            <v>无</v>
          </cell>
          <cell r="L23" t="str">
            <v>住宅</v>
          </cell>
          <cell r="M23" t="str">
            <v>其它户型</v>
          </cell>
          <cell r="N23" t="str">
            <v>住宅</v>
          </cell>
          <cell r="O23" t="str">
            <v>预测</v>
          </cell>
          <cell r="P23">
            <v>92.63</v>
          </cell>
          <cell r="Q23">
            <v>20.88</v>
          </cell>
          <cell r="R23">
            <v>113.51</v>
          </cell>
          <cell r="S23">
            <v>10083.31</v>
          </cell>
          <cell r="T23">
            <v>1144557</v>
          </cell>
        </row>
        <row r="24">
          <cell r="D24" t="str">
            <v>2单元304</v>
          </cell>
          <cell r="E24" t="str">
            <v>清远市清城区城西大道中10号中奥天赋花园3号楼2单元3层04号</v>
          </cell>
          <cell r="F24" t="str">
            <v>3号楼</v>
          </cell>
          <cell r="G24" t="str">
            <v/>
          </cell>
          <cell r="H24">
            <v>3</v>
          </cell>
          <cell r="I24">
            <v>3</v>
          </cell>
          <cell r="J24">
            <v>1</v>
          </cell>
          <cell r="K24" t="str">
            <v>无</v>
          </cell>
          <cell r="L24" t="str">
            <v>住宅</v>
          </cell>
          <cell r="M24" t="str">
            <v>其它户型</v>
          </cell>
          <cell r="N24" t="str">
            <v>住宅</v>
          </cell>
          <cell r="O24" t="str">
            <v>预测</v>
          </cell>
          <cell r="P24">
            <v>66.25</v>
          </cell>
          <cell r="Q24">
            <v>14.93</v>
          </cell>
          <cell r="R24">
            <v>81.180000000000007</v>
          </cell>
          <cell r="S24">
            <v>8797.61</v>
          </cell>
          <cell r="T24">
            <v>714190</v>
          </cell>
        </row>
        <row r="25">
          <cell r="D25" t="str">
            <v>2单元305</v>
          </cell>
          <cell r="E25" t="str">
            <v>清远市清城区城西大道中10号中奥天赋花园3号楼2单元3层05号</v>
          </cell>
          <cell r="F25" t="str">
            <v>3号楼</v>
          </cell>
          <cell r="G25" t="str">
            <v/>
          </cell>
          <cell r="H25">
            <v>3</v>
          </cell>
          <cell r="I25">
            <v>3</v>
          </cell>
          <cell r="J25">
            <v>1</v>
          </cell>
          <cell r="K25" t="str">
            <v>无</v>
          </cell>
          <cell r="L25" t="str">
            <v>住宅</v>
          </cell>
          <cell r="M25" t="str">
            <v>其它户型</v>
          </cell>
          <cell r="N25" t="str">
            <v>住宅</v>
          </cell>
          <cell r="O25" t="str">
            <v>预测</v>
          </cell>
          <cell r="P25">
            <v>66.25</v>
          </cell>
          <cell r="Q25">
            <v>14.93</v>
          </cell>
          <cell r="R25">
            <v>81.180000000000007</v>
          </cell>
          <cell r="S25">
            <v>9083.32</v>
          </cell>
          <cell r="T25">
            <v>737384</v>
          </cell>
        </row>
        <row r="26">
          <cell r="D26" t="str">
            <v>1单元401</v>
          </cell>
          <cell r="E26" t="str">
            <v>清远市清城区城西大道中10号中奥天赋花园3号楼1单元4层01号</v>
          </cell>
          <cell r="F26" t="str">
            <v>3号楼</v>
          </cell>
          <cell r="G26" t="str">
            <v/>
          </cell>
          <cell r="H26">
            <v>4</v>
          </cell>
          <cell r="I26">
            <v>4</v>
          </cell>
          <cell r="J26">
            <v>1</v>
          </cell>
          <cell r="K26" t="str">
            <v>无</v>
          </cell>
          <cell r="L26" t="str">
            <v>住宅</v>
          </cell>
          <cell r="M26" t="str">
            <v>其它户型</v>
          </cell>
          <cell r="N26" t="str">
            <v>住宅</v>
          </cell>
          <cell r="O26" t="str">
            <v>预测</v>
          </cell>
          <cell r="P26">
            <v>79.06</v>
          </cell>
          <cell r="Q26">
            <v>17.82</v>
          </cell>
          <cell r="R26">
            <v>96.88</v>
          </cell>
          <cell r="S26">
            <v>9083.31</v>
          </cell>
          <cell r="T26">
            <v>879991</v>
          </cell>
        </row>
        <row r="27">
          <cell r="D27" t="str">
            <v>1单元402</v>
          </cell>
          <cell r="E27" t="str">
            <v>清远市清城区城西大道中10号中奥天赋花园3号楼1单元4层02号</v>
          </cell>
          <cell r="F27" t="str">
            <v>3号楼</v>
          </cell>
          <cell r="G27" t="str">
            <v/>
          </cell>
          <cell r="H27">
            <v>4</v>
          </cell>
          <cell r="I27">
            <v>4</v>
          </cell>
          <cell r="J27">
            <v>1</v>
          </cell>
          <cell r="K27" t="str">
            <v>无</v>
          </cell>
          <cell r="L27" t="str">
            <v>住宅</v>
          </cell>
          <cell r="M27" t="str">
            <v>其它户型</v>
          </cell>
          <cell r="N27" t="str">
            <v>住宅</v>
          </cell>
          <cell r="O27" t="str">
            <v>预测</v>
          </cell>
          <cell r="P27">
            <v>79.06</v>
          </cell>
          <cell r="Q27">
            <v>17.82</v>
          </cell>
          <cell r="R27">
            <v>96.88</v>
          </cell>
          <cell r="S27">
            <v>9369.02</v>
          </cell>
          <cell r="T27">
            <v>907671</v>
          </cell>
        </row>
        <row r="28">
          <cell r="D28" t="str">
            <v>1单元403</v>
          </cell>
          <cell r="E28" t="str">
            <v>清远市清城区城西大道中10号中奥天赋花园3号楼1单元4层03号</v>
          </cell>
          <cell r="F28" t="str">
            <v>3号楼</v>
          </cell>
          <cell r="G28" t="str">
            <v/>
          </cell>
          <cell r="H28">
            <v>4</v>
          </cell>
          <cell r="I28">
            <v>4</v>
          </cell>
          <cell r="J28">
            <v>1</v>
          </cell>
          <cell r="K28" t="str">
            <v>无</v>
          </cell>
          <cell r="L28" t="str">
            <v>住宅</v>
          </cell>
          <cell r="M28" t="str">
            <v>其它户型</v>
          </cell>
          <cell r="N28" t="str">
            <v>住宅</v>
          </cell>
          <cell r="O28" t="str">
            <v>预测</v>
          </cell>
          <cell r="P28">
            <v>92.63</v>
          </cell>
          <cell r="Q28">
            <v>20.88</v>
          </cell>
          <cell r="R28">
            <v>113.51</v>
          </cell>
          <cell r="S28">
            <v>9940.4500000000007</v>
          </cell>
          <cell r="T28">
            <v>1128341</v>
          </cell>
        </row>
        <row r="29">
          <cell r="D29" t="str">
            <v>1单元404</v>
          </cell>
          <cell r="E29" t="str">
            <v>清远市清城区城西大道中10号中奥天赋花园3号楼1单元4层04号</v>
          </cell>
          <cell r="F29" t="str">
            <v>3号楼</v>
          </cell>
          <cell r="G29" t="str">
            <v/>
          </cell>
          <cell r="H29">
            <v>4</v>
          </cell>
          <cell r="I29">
            <v>4</v>
          </cell>
          <cell r="J29">
            <v>1</v>
          </cell>
          <cell r="K29" t="str">
            <v>无</v>
          </cell>
          <cell r="L29" t="str">
            <v>住宅</v>
          </cell>
          <cell r="M29" t="str">
            <v>其它户型</v>
          </cell>
          <cell r="N29" t="str">
            <v>住宅</v>
          </cell>
          <cell r="O29" t="str">
            <v>预测</v>
          </cell>
          <cell r="P29">
            <v>66.25</v>
          </cell>
          <cell r="Q29">
            <v>14.93</v>
          </cell>
          <cell r="R29">
            <v>81.180000000000007</v>
          </cell>
          <cell r="S29">
            <v>8797.61</v>
          </cell>
          <cell r="T29">
            <v>714190</v>
          </cell>
        </row>
        <row r="30">
          <cell r="D30" t="str">
            <v>1单元405</v>
          </cell>
          <cell r="E30" t="str">
            <v>清远市清城区城西大道中10号中奥天赋花园3号楼1单元4层05号</v>
          </cell>
          <cell r="F30" t="str">
            <v>3号楼</v>
          </cell>
          <cell r="G30" t="str">
            <v/>
          </cell>
          <cell r="H30">
            <v>4</v>
          </cell>
          <cell r="I30">
            <v>4</v>
          </cell>
          <cell r="J30">
            <v>1</v>
          </cell>
          <cell r="K30" t="str">
            <v>无</v>
          </cell>
          <cell r="L30" t="str">
            <v>住宅</v>
          </cell>
          <cell r="M30" t="str">
            <v>其它户型</v>
          </cell>
          <cell r="N30" t="str">
            <v>住宅</v>
          </cell>
          <cell r="O30" t="str">
            <v>预测</v>
          </cell>
          <cell r="P30">
            <v>66.25</v>
          </cell>
          <cell r="Q30">
            <v>14.93</v>
          </cell>
          <cell r="R30">
            <v>81.180000000000007</v>
          </cell>
          <cell r="S30">
            <v>8511.9</v>
          </cell>
          <cell r="T30">
            <v>690996</v>
          </cell>
        </row>
        <row r="31">
          <cell r="D31" t="str">
            <v>2单元401</v>
          </cell>
          <cell r="E31" t="str">
            <v>清远市清城区城西大道中10号中奥天赋花园3号楼2单元4层01号</v>
          </cell>
          <cell r="F31" t="str">
            <v>3号楼</v>
          </cell>
          <cell r="G31" t="str">
            <v/>
          </cell>
          <cell r="H31">
            <v>4</v>
          </cell>
          <cell r="I31">
            <v>4</v>
          </cell>
          <cell r="J31">
            <v>1</v>
          </cell>
          <cell r="K31" t="str">
            <v>无</v>
          </cell>
          <cell r="L31" t="str">
            <v>住宅</v>
          </cell>
          <cell r="M31" t="str">
            <v>其它户型</v>
          </cell>
          <cell r="N31" t="str">
            <v>住宅</v>
          </cell>
          <cell r="O31" t="str">
            <v>预测</v>
          </cell>
          <cell r="P31">
            <v>79.06</v>
          </cell>
          <cell r="Q31">
            <v>17.82</v>
          </cell>
          <cell r="R31">
            <v>96.88</v>
          </cell>
          <cell r="S31">
            <v>9511.8799999999992</v>
          </cell>
          <cell r="T31">
            <v>921511</v>
          </cell>
        </row>
        <row r="32">
          <cell r="D32" t="str">
            <v>2单元402</v>
          </cell>
          <cell r="E32" t="str">
            <v>清远市清城区城西大道中10号中奥天赋花园3号楼2单元4层02号</v>
          </cell>
          <cell r="F32" t="str">
            <v>3号楼</v>
          </cell>
          <cell r="G32" t="str">
            <v/>
          </cell>
          <cell r="H32">
            <v>4</v>
          </cell>
          <cell r="I32">
            <v>4</v>
          </cell>
          <cell r="J32">
            <v>1</v>
          </cell>
          <cell r="K32" t="str">
            <v>无</v>
          </cell>
          <cell r="L32" t="str">
            <v>住宅</v>
          </cell>
          <cell r="M32" t="str">
            <v>其它户型</v>
          </cell>
          <cell r="N32" t="str">
            <v>住宅</v>
          </cell>
          <cell r="O32" t="str">
            <v>预测</v>
          </cell>
          <cell r="P32">
            <v>79.06</v>
          </cell>
          <cell r="Q32">
            <v>17.82</v>
          </cell>
          <cell r="R32">
            <v>96.88</v>
          </cell>
          <cell r="S32">
            <v>9226.17</v>
          </cell>
          <cell r="T32">
            <v>893831</v>
          </cell>
        </row>
        <row r="33">
          <cell r="D33" t="str">
            <v>2单元403</v>
          </cell>
          <cell r="E33" t="str">
            <v>清远市清城区城西大道中10号中奥天赋花园3号楼2单元4层03号</v>
          </cell>
          <cell r="F33" t="str">
            <v>3号楼</v>
          </cell>
          <cell r="G33" t="str">
            <v/>
          </cell>
          <cell r="H33">
            <v>4</v>
          </cell>
          <cell r="I33">
            <v>4</v>
          </cell>
          <cell r="J33">
            <v>1</v>
          </cell>
          <cell r="K33" t="str">
            <v>无</v>
          </cell>
          <cell r="L33" t="str">
            <v>住宅</v>
          </cell>
          <cell r="M33" t="str">
            <v>其它户型</v>
          </cell>
          <cell r="N33" t="str">
            <v>住宅</v>
          </cell>
          <cell r="O33" t="str">
            <v>预测</v>
          </cell>
          <cell r="P33">
            <v>92.63</v>
          </cell>
          <cell r="Q33">
            <v>20.88</v>
          </cell>
          <cell r="R33">
            <v>113.51</v>
          </cell>
          <cell r="S33">
            <v>9940.4500000000007</v>
          </cell>
          <cell r="T33">
            <v>1128341</v>
          </cell>
        </row>
        <row r="34">
          <cell r="D34" t="str">
            <v>2单元404</v>
          </cell>
          <cell r="E34" t="str">
            <v>清远市清城区城西大道中10号中奥天赋花园3号楼2单元4层04号</v>
          </cell>
          <cell r="F34" t="str">
            <v>3号楼</v>
          </cell>
          <cell r="G34" t="str">
            <v/>
          </cell>
          <cell r="H34">
            <v>4</v>
          </cell>
          <cell r="I34">
            <v>4</v>
          </cell>
          <cell r="J34">
            <v>1</v>
          </cell>
          <cell r="K34" t="str">
            <v>无</v>
          </cell>
          <cell r="L34" t="str">
            <v>住宅</v>
          </cell>
          <cell r="M34" t="str">
            <v>其它户型</v>
          </cell>
          <cell r="N34" t="str">
            <v>住宅</v>
          </cell>
          <cell r="O34" t="str">
            <v>预测</v>
          </cell>
          <cell r="P34">
            <v>66.25</v>
          </cell>
          <cell r="Q34">
            <v>14.93</v>
          </cell>
          <cell r="R34">
            <v>81.180000000000007</v>
          </cell>
          <cell r="S34">
            <v>8654.75</v>
          </cell>
          <cell r="T34">
            <v>702593</v>
          </cell>
        </row>
        <row r="35">
          <cell r="D35" t="str">
            <v>2单元405</v>
          </cell>
          <cell r="E35" t="str">
            <v>清远市清城区城西大道中10号中奥天赋花园3号楼2单元4层05号</v>
          </cell>
          <cell r="F35" t="str">
            <v>3号楼</v>
          </cell>
          <cell r="G35" t="str">
            <v/>
          </cell>
          <cell r="H35">
            <v>4</v>
          </cell>
          <cell r="I35">
            <v>4</v>
          </cell>
          <cell r="J35">
            <v>1</v>
          </cell>
          <cell r="K35" t="str">
            <v>无</v>
          </cell>
          <cell r="L35" t="str">
            <v>住宅</v>
          </cell>
          <cell r="M35" t="str">
            <v>其它户型</v>
          </cell>
          <cell r="N35" t="str">
            <v>住宅</v>
          </cell>
          <cell r="O35" t="str">
            <v>预测</v>
          </cell>
          <cell r="P35">
            <v>66.25</v>
          </cell>
          <cell r="Q35">
            <v>14.93</v>
          </cell>
          <cell r="R35">
            <v>81.180000000000007</v>
          </cell>
          <cell r="S35">
            <v>8940.4699999999993</v>
          </cell>
          <cell r="T35">
            <v>725787</v>
          </cell>
        </row>
        <row r="36">
          <cell r="D36" t="str">
            <v>1单元501</v>
          </cell>
          <cell r="E36" t="str">
            <v>清远市清城区城西大道中10号中奥天赋花园3号楼1单元5层01号</v>
          </cell>
          <cell r="F36" t="str">
            <v>3号楼</v>
          </cell>
          <cell r="G36" t="str">
            <v/>
          </cell>
          <cell r="H36">
            <v>5</v>
          </cell>
          <cell r="I36">
            <v>5</v>
          </cell>
          <cell r="J36">
            <v>1</v>
          </cell>
          <cell r="K36" t="str">
            <v>无</v>
          </cell>
          <cell r="L36" t="str">
            <v>住宅</v>
          </cell>
          <cell r="M36" t="str">
            <v>其它户型</v>
          </cell>
          <cell r="N36" t="str">
            <v>住宅</v>
          </cell>
          <cell r="O36" t="str">
            <v>预测</v>
          </cell>
          <cell r="P36">
            <v>79.06</v>
          </cell>
          <cell r="Q36">
            <v>17.82</v>
          </cell>
          <cell r="R36">
            <v>96.88</v>
          </cell>
          <cell r="S36">
            <v>9511.8799999999992</v>
          </cell>
          <cell r="T36">
            <v>921511</v>
          </cell>
        </row>
        <row r="37">
          <cell r="D37" t="str">
            <v>1单元502</v>
          </cell>
          <cell r="E37" t="str">
            <v>清远市清城区城西大道中10号中奥天赋花园3号楼1单元5层02号</v>
          </cell>
          <cell r="F37" t="str">
            <v>3号楼</v>
          </cell>
          <cell r="G37" t="str">
            <v/>
          </cell>
          <cell r="H37">
            <v>5</v>
          </cell>
          <cell r="I37">
            <v>5</v>
          </cell>
          <cell r="J37">
            <v>1</v>
          </cell>
          <cell r="K37" t="str">
            <v>无</v>
          </cell>
          <cell r="L37" t="str">
            <v>住宅</v>
          </cell>
          <cell r="M37" t="str">
            <v>其它户型</v>
          </cell>
          <cell r="N37" t="str">
            <v>住宅</v>
          </cell>
          <cell r="O37" t="str">
            <v>预测</v>
          </cell>
          <cell r="P37">
            <v>79.06</v>
          </cell>
          <cell r="Q37">
            <v>17.82</v>
          </cell>
          <cell r="R37">
            <v>96.88</v>
          </cell>
          <cell r="S37">
            <v>9797.59</v>
          </cell>
          <cell r="T37">
            <v>949191</v>
          </cell>
        </row>
        <row r="38">
          <cell r="D38" t="str">
            <v>1单元503</v>
          </cell>
          <cell r="E38" t="str">
            <v>清远市清城区城西大道中10号中奥天赋花园3号楼1单元5层03号</v>
          </cell>
          <cell r="F38" t="str">
            <v>3号楼</v>
          </cell>
          <cell r="G38" t="str">
            <v/>
          </cell>
          <cell r="H38">
            <v>5</v>
          </cell>
          <cell r="I38">
            <v>5</v>
          </cell>
          <cell r="J38">
            <v>1</v>
          </cell>
          <cell r="K38" t="str">
            <v>无</v>
          </cell>
          <cell r="L38" t="str">
            <v>住宅</v>
          </cell>
          <cell r="M38" t="str">
            <v>其它户型</v>
          </cell>
          <cell r="N38" t="str">
            <v>住宅</v>
          </cell>
          <cell r="O38" t="str">
            <v>预测</v>
          </cell>
          <cell r="P38">
            <v>92.63</v>
          </cell>
          <cell r="Q38">
            <v>20.88</v>
          </cell>
          <cell r="R38">
            <v>113.51</v>
          </cell>
          <cell r="S38">
            <v>10369.030000000001</v>
          </cell>
          <cell r="T38">
            <v>1176989</v>
          </cell>
        </row>
        <row r="39">
          <cell r="D39" t="str">
            <v>1单元504</v>
          </cell>
          <cell r="E39" t="str">
            <v>清远市清城区城西大道中10号中奥天赋花园3号楼1单元5层04号</v>
          </cell>
          <cell r="F39" t="str">
            <v>3号楼</v>
          </cell>
          <cell r="G39" t="str">
            <v/>
          </cell>
          <cell r="H39">
            <v>5</v>
          </cell>
          <cell r="I39">
            <v>5</v>
          </cell>
          <cell r="J39">
            <v>1</v>
          </cell>
          <cell r="K39" t="str">
            <v>无</v>
          </cell>
          <cell r="L39" t="str">
            <v>住宅</v>
          </cell>
          <cell r="M39" t="str">
            <v>其它户型</v>
          </cell>
          <cell r="N39" t="str">
            <v>住宅</v>
          </cell>
          <cell r="O39" t="str">
            <v>预测</v>
          </cell>
          <cell r="P39">
            <v>66.25</v>
          </cell>
          <cell r="Q39">
            <v>14.93</v>
          </cell>
          <cell r="R39">
            <v>81.180000000000007</v>
          </cell>
          <cell r="S39">
            <v>9226.18</v>
          </cell>
          <cell r="T39">
            <v>748981</v>
          </cell>
        </row>
        <row r="40">
          <cell r="D40" t="str">
            <v>1单元505</v>
          </cell>
          <cell r="E40" t="str">
            <v>清远市清城区城西大道中10号中奥天赋花园3号楼1单元5层05号</v>
          </cell>
          <cell r="F40" t="str">
            <v>3号楼</v>
          </cell>
          <cell r="G40" t="str">
            <v/>
          </cell>
          <cell r="H40">
            <v>5</v>
          </cell>
          <cell r="I40">
            <v>5</v>
          </cell>
          <cell r="J40">
            <v>1</v>
          </cell>
          <cell r="K40" t="str">
            <v>无</v>
          </cell>
          <cell r="L40" t="str">
            <v>住宅</v>
          </cell>
          <cell r="M40" t="str">
            <v>其它户型</v>
          </cell>
          <cell r="N40" t="str">
            <v>住宅</v>
          </cell>
          <cell r="O40" t="str">
            <v>预测</v>
          </cell>
          <cell r="P40">
            <v>66.25</v>
          </cell>
          <cell r="Q40">
            <v>14.93</v>
          </cell>
          <cell r="R40">
            <v>81.180000000000007</v>
          </cell>
          <cell r="S40">
            <v>8940.4699999999993</v>
          </cell>
          <cell r="T40">
            <v>725787</v>
          </cell>
        </row>
        <row r="41">
          <cell r="D41" t="str">
            <v>2单元501</v>
          </cell>
          <cell r="E41" t="str">
            <v>清远市清城区城西大道中10号中奥天赋花园3号楼2单元5层01号</v>
          </cell>
          <cell r="F41" t="str">
            <v>3号楼</v>
          </cell>
          <cell r="G41" t="str">
            <v/>
          </cell>
          <cell r="H41">
            <v>5</v>
          </cell>
          <cell r="I41">
            <v>5</v>
          </cell>
          <cell r="J41">
            <v>1</v>
          </cell>
          <cell r="K41" t="str">
            <v>无</v>
          </cell>
          <cell r="L41" t="str">
            <v>住宅</v>
          </cell>
          <cell r="M41" t="str">
            <v>其它户型</v>
          </cell>
          <cell r="N41" t="str">
            <v>住宅</v>
          </cell>
          <cell r="O41" t="str">
            <v>预测</v>
          </cell>
          <cell r="P41">
            <v>79.06</v>
          </cell>
          <cell r="Q41">
            <v>17.82</v>
          </cell>
          <cell r="R41">
            <v>96.88</v>
          </cell>
          <cell r="S41">
            <v>9940.4500000000007</v>
          </cell>
          <cell r="T41">
            <v>963031</v>
          </cell>
        </row>
        <row r="42">
          <cell r="D42" t="str">
            <v>2单元502</v>
          </cell>
          <cell r="E42" t="str">
            <v>清远市清城区城西大道中10号中奥天赋花园3号楼2单元5层02号</v>
          </cell>
          <cell r="F42" t="str">
            <v>3号楼</v>
          </cell>
          <cell r="G42" t="str">
            <v/>
          </cell>
          <cell r="H42">
            <v>5</v>
          </cell>
          <cell r="I42">
            <v>5</v>
          </cell>
          <cell r="J42">
            <v>1</v>
          </cell>
          <cell r="K42" t="str">
            <v>无</v>
          </cell>
          <cell r="L42" t="str">
            <v>住宅</v>
          </cell>
          <cell r="M42" t="str">
            <v>其它户型</v>
          </cell>
          <cell r="N42" t="str">
            <v>住宅</v>
          </cell>
          <cell r="O42" t="str">
            <v>预测</v>
          </cell>
          <cell r="P42">
            <v>79.06</v>
          </cell>
          <cell r="Q42">
            <v>17.82</v>
          </cell>
          <cell r="R42">
            <v>96.88</v>
          </cell>
          <cell r="S42">
            <v>9654.74</v>
          </cell>
          <cell r="T42">
            <v>935351</v>
          </cell>
        </row>
        <row r="43">
          <cell r="D43" t="str">
            <v>2单元503</v>
          </cell>
          <cell r="E43" t="str">
            <v>清远市清城区城西大道中10号中奥天赋花园3号楼2单元5层03号</v>
          </cell>
          <cell r="F43" t="str">
            <v>3号楼</v>
          </cell>
          <cell r="G43" t="str">
            <v/>
          </cell>
          <cell r="H43">
            <v>5</v>
          </cell>
          <cell r="I43">
            <v>5</v>
          </cell>
          <cell r="J43">
            <v>1</v>
          </cell>
          <cell r="K43" t="str">
            <v>无</v>
          </cell>
          <cell r="L43" t="str">
            <v>住宅</v>
          </cell>
          <cell r="M43" t="str">
            <v>其它户型</v>
          </cell>
          <cell r="N43" t="str">
            <v>住宅</v>
          </cell>
          <cell r="O43" t="str">
            <v>预测</v>
          </cell>
          <cell r="P43">
            <v>92.63</v>
          </cell>
          <cell r="Q43">
            <v>20.88</v>
          </cell>
          <cell r="R43">
            <v>113.51</v>
          </cell>
          <cell r="S43">
            <v>10369.030000000001</v>
          </cell>
          <cell r="T43">
            <v>1176989</v>
          </cell>
        </row>
        <row r="44">
          <cell r="D44" t="str">
            <v>2单元504</v>
          </cell>
          <cell r="E44" t="str">
            <v>清远市清城区城西大道中10号中奥天赋花园3号楼2单元5层04号</v>
          </cell>
          <cell r="F44" t="str">
            <v>3号楼</v>
          </cell>
          <cell r="G44" t="str">
            <v/>
          </cell>
          <cell r="H44">
            <v>5</v>
          </cell>
          <cell r="I44">
            <v>5</v>
          </cell>
          <cell r="J44">
            <v>1</v>
          </cell>
          <cell r="K44" t="str">
            <v>无</v>
          </cell>
          <cell r="L44" t="str">
            <v>住宅</v>
          </cell>
          <cell r="M44" t="str">
            <v>其它户型</v>
          </cell>
          <cell r="N44" t="str">
            <v>住宅</v>
          </cell>
          <cell r="O44" t="str">
            <v>预测</v>
          </cell>
          <cell r="P44">
            <v>66.25</v>
          </cell>
          <cell r="Q44">
            <v>14.93</v>
          </cell>
          <cell r="R44">
            <v>81.180000000000007</v>
          </cell>
          <cell r="S44">
            <v>9083.32</v>
          </cell>
          <cell r="T44">
            <v>737384</v>
          </cell>
        </row>
        <row r="45">
          <cell r="D45" t="str">
            <v>2单元505</v>
          </cell>
          <cell r="E45" t="str">
            <v>清远市清城区城西大道中10号中奥天赋花园3号楼2单元5层05号</v>
          </cell>
          <cell r="F45" t="str">
            <v>3号楼</v>
          </cell>
          <cell r="G45" t="str">
            <v/>
          </cell>
          <cell r="H45">
            <v>5</v>
          </cell>
          <cell r="I45">
            <v>5</v>
          </cell>
          <cell r="J45">
            <v>1</v>
          </cell>
          <cell r="K45" t="str">
            <v>无</v>
          </cell>
          <cell r="L45" t="str">
            <v>住宅</v>
          </cell>
          <cell r="M45" t="str">
            <v>其它户型</v>
          </cell>
          <cell r="N45" t="str">
            <v>住宅</v>
          </cell>
          <cell r="O45" t="str">
            <v>预测</v>
          </cell>
          <cell r="P45">
            <v>66.25</v>
          </cell>
          <cell r="Q45">
            <v>14.93</v>
          </cell>
          <cell r="R45">
            <v>81.180000000000007</v>
          </cell>
          <cell r="S45">
            <v>9369.0400000000009</v>
          </cell>
          <cell r="T45">
            <v>760579</v>
          </cell>
        </row>
        <row r="46">
          <cell r="D46" t="str">
            <v>1单元601</v>
          </cell>
          <cell r="E46" t="str">
            <v>清远市清城区城西大道中10号中奥天赋花园3号楼1单元6层01号</v>
          </cell>
          <cell r="F46" t="str">
            <v>3号楼</v>
          </cell>
          <cell r="G46" t="str">
            <v/>
          </cell>
          <cell r="H46">
            <v>6</v>
          </cell>
          <cell r="I46">
            <v>6</v>
          </cell>
          <cell r="J46">
            <v>1</v>
          </cell>
          <cell r="K46" t="str">
            <v>无</v>
          </cell>
          <cell r="L46" t="str">
            <v>住宅</v>
          </cell>
          <cell r="M46" t="str">
            <v>其它户型</v>
          </cell>
          <cell r="N46" t="str">
            <v>住宅</v>
          </cell>
          <cell r="O46" t="str">
            <v>预测</v>
          </cell>
          <cell r="P46">
            <v>79.06</v>
          </cell>
          <cell r="Q46">
            <v>17.82</v>
          </cell>
          <cell r="R46">
            <v>96.88</v>
          </cell>
          <cell r="S46">
            <v>9540.4599999999991</v>
          </cell>
          <cell r="T46">
            <v>924280</v>
          </cell>
        </row>
        <row r="47">
          <cell r="D47" t="str">
            <v>1单元602</v>
          </cell>
          <cell r="E47" t="str">
            <v>清远市清城区城西大道中10号中奥天赋花园3号楼1单元6层02号</v>
          </cell>
          <cell r="F47" t="str">
            <v>3号楼</v>
          </cell>
          <cell r="G47" t="str">
            <v/>
          </cell>
          <cell r="H47">
            <v>6</v>
          </cell>
          <cell r="I47">
            <v>6</v>
          </cell>
          <cell r="J47">
            <v>1</v>
          </cell>
          <cell r="K47" t="str">
            <v>无</v>
          </cell>
          <cell r="L47" t="str">
            <v>住宅</v>
          </cell>
          <cell r="M47" t="str">
            <v>其它户型</v>
          </cell>
          <cell r="N47" t="str">
            <v>住宅</v>
          </cell>
          <cell r="O47" t="str">
            <v>预测</v>
          </cell>
          <cell r="P47">
            <v>79.06</v>
          </cell>
          <cell r="Q47">
            <v>17.82</v>
          </cell>
          <cell r="R47">
            <v>96.88</v>
          </cell>
          <cell r="S47">
            <v>9826.18</v>
          </cell>
          <cell r="T47">
            <v>951960</v>
          </cell>
        </row>
        <row r="48">
          <cell r="D48" t="str">
            <v>1单元603</v>
          </cell>
          <cell r="E48" t="str">
            <v>清远市清城区城西大道中10号中奥天赋花园3号楼1单元6层03号</v>
          </cell>
          <cell r="F48" t="str">
            <v>3号楼</v>
          </cell>
          <cell r="G48" t="str">
            <v/>
          </cell>
          <cell r="H48">
            <v>6</v>
          </cell>
          <cell r="I48">
            <v>6</v>
          </cell>
          <cell r="J48">
            <v>1</v>
          </cell>
          <cell r="K48" t="str">
            <v>无</v>
          </cell>
          <cell r="L48" t="str">
            <v>住宅</v>
          </cell>
          <cell r="M48" t="str">
            <v>其它户型</v>
          </cell>
          <cell r="N48" t="str">
            <v>住宅</v>
          </cell>
          <cell r="O48" t="str">
            <v>预测</v>
          </cell>
          <cell r="P48">
            <v>92.63</v>
          </cell>
          <cell r="Q48">
            <v>20.88</v>
          </cell>
          <cell r="R48">
            <v>113.51</v>
          </cell>
          <cell r="S48">
            <v>10397.59</v>
          </cell>
          <cell r="T48">
            <v>1180231</v>
          </cell>
        </row>
        <row r="49">
          <cell r="D49" t="str">
            <v>1单元604</v>
          </cell>
          <cell r="E49" t="str">
            <v>清远市清城区城西大道中10号中奥天赋花园3号楼1单元6层04号</v>
          </cell>
          <cell r="F49" t="str">
            <v>3号楼</v>
          </cell>
          <cell r="G49" t="str">
            <v/>
          </cell>
          <cell r="H49">
            <v>6</v>
          </cell>
          <cell r="I49">
            <v>6</v>
          </cell>
          <cell r="J49">
            <v>1</v>
          </cell>
          <cell r="K49" t="str">
            <v>无</v>
          </cell>
          <cell r="L49" t="str">
            <v>住宅</v>
          </cell>
          <cell r="M49" t="str">
            <v>其它户型</v>
          </cell>
          <cell r="N49" t="str">
            <v>住宅</v>
          </cell>
          <cell r="O49" t="str">
            <v>预测</v>
          </cell>
          <cell r="P49">
            <v>66.25</v>
          </cell>
          <cell r="Q49">
            <v>14.93</v>
          </cell>
          <cell r="R49">
            <v>81.180000000000007</v>
          </cell>
          <cell r="S49">
            <v>9254.74</v>
          </cell>
          <cell r="T49">
            <v>751300</v>
          </cell>
        </row>
        <row r="50">
          <cell r="D50" t="str">
            <v>1单元605</v>
          </cell>
          <cell r="E50" t="str">
            <v>清远市清城区城西大道中10号中奥天赋花园3号楼1单元6层05号</v>
          </cell>
          <cell r="F50" t="str">
            <v>3号楼</v>
          </cell>
          <cell r="G50" t="str">
            <v/>
          </cell>
          <cell r="H50">
            <v>6</v>
          </cell>
          <cell r="I50">
            <v>6</v>
          </cell>
          <cell r="J50">
            <v>1</v>
          </cell>
          <cell r="K50" t="str">
            <v>无</v>
          </cell>
          <cell r="L50" t="str">
            <v>住宅</v>
          </cell>
          <cell r="M50" t="str">
            <v>其它户型</v>
          </cell>
          <cell r="N50" t="str">
            <v>住宅</v>
          </cell>
          <cell r="O50" t="str">
            <v>预测</v>
          </cell>
          <cell r="P50">
            <v>66.25</v>
          </cell>
          <cell r="Q50">
            <v>14.93</v>
          </cell>
          <cell r="R50">
            <v>81.180000000000007</v>
          </cell>
          <cell r="S50">
            <v>8969.0300000000007</v>
          </cell>
          <cell r="T50">
            <v>728106</v>
          </cell>
        </row>
        <row r="51">
          <cell r="D51" t="str">
            <v>2单元601</v>
          </cell>
          <cell r="E51" t="str">
            <v>清远市清城区城西大道中10号中奥天赋花园3号楼2单元6层01号</v>
          </cell>
          <cell r="F51" t="str">
            <v>3号楼</v>
          </cell>
          <cell r="G51" t="str">
            <v/>
          </cell>
          <cell r="H51">
            <v>6</v>
          </cell>
          <cell r="I51">
            <v>6</v>
          </cell>
          <cell r="J51">
            <v>1</v>
          </cell>
          <cell r="K51" t="str">
            <v>无</v>
          </cell>
          <cell r="L51" t="str">
            <v>住宅</v>
          </cell>
          <cell r="M51" t="str">
            <v>其它户型</v>
          </cell>
          <cell r="N51" t="str">
            <v>住宅</v>
          </cell>
          <cell r="O51" t="str">
            <v>预测</v>
          </cell>
          <cell r="P51">
            <v>79.06</v>
          </cell>
          <cell r="Q51">
            <v>17.82</v>
          </cell>
          <cell r="R51">
            <v>96.88</v>
          </cell>
          <cell r="S51">
            <v>9969.0300000000007</v>
          </cell>
          <cell r="T51">
            <v>965800</v>
          </cell>
        </row>
        <row r="52">
          <cell r="D52" t="str">
            <v>2单元602</v>
          </cell>
          <cell r="E52" t="str">
            <v>清远市清城区城西大道中10号中奥天赋花园3号楼2单元6层02号</v>
          </cell>
          <cell r="F52" t="str">
            <v>3号楼</v>
          </cell>
          <cell r="G52" t="str">
            <v/>
          </cell>
          <cell r="H52">
            <v>6</v>
          </cell>
          <cell r="I52">
            <v>6</v>
          </cell>
          <cell r="J52">
            <v>1</v>
          </cell>
          <cell r="K52" t="str">
            <v>无</v>
          </cell>
          <cell r="L52" t="str">
            <v>住宅</v>
          </cell>
          <cell r="M52" t="str">
            <v>其它户型</v>
          </cell>
          <cell r="N52" t="str">
            <v>住宅</v>
          </cell>
          <cell r="O52" t="str">
            <v>预测</v>
          </cell>
          <cell r="P52">
            <v>79.06</v>
          </cell>
          <cell r="Q52">
            <v>17.82</v>
          </cell>
          <cell r="R52">
            <v>96.88</v>
          </cell>
          <cell r="S52">
            <v>9683.32</v>
          </cell>
          <cell r="T52">
            <v>938120</v>
          </cell>
        </row>
        <row r="53">
          <cell r="D53" t="str">
            <v>2单元603</v>
          </cell>
          <cell r="E53" t="str">
            <v>清远市清城区城西大道中10号中奥天赋花园3号楼2单元6层03号</v>
          </cell>
          <cell r="F53" t="str">
            <v>3号楼</v>
          </cell>
          <cell r="G53" t="str">
            <v/>
          </cell>
          <cell r="H53">
            <v>6</v>
          </cell>
          <cell r="I53">
            <v>6</v>
          </cell>
          <cell r="J53">
            <v>1</v>
          </cell>
          <cell r="K53" t="str">
            <v>无</v>
          </cell>
          <cell r="L53" t="str">
            <v>住宅</v>
          </cell>
          <cell r="M53" t="str">
            <v>其它户型</v>
          </cell>
          <cell r="N53" t="str">
            <v>住宅</v>
          </cell>
          <cell r="O53" t="str">
            <v>预测</v>
          </cell>
          <cell r="P53">
            <v>92.63</v>
          </cell>
          <cell r="Q53">
            <v>20.88</v>
          </cell>
          <cell r="R53">
            <v>113.51</v>
          </cell>
          <cell r="S53">
            <v>10397.59</v>
          </cell>
          <cell r="T53">
            <v>1180231</v>
          </cell>
        </row>
        <row r="54">
          <cell r="D54" t="str">
            <v>2单元604</v>
          </cell>
          <cell r="E54" t="str">
            <v>清远市清城区城西大道中10号中奥天赋花园3号楼2单元6层04号</v>
          </cell>
          <cell r="F54" t="str">
            <v>3号楼</v>
          </cell>
          <cell r="G54" t="str">
            <v/>
          </cell>
          <cell r="H54">
            <v>6</v>
          </cell>
          <cell r="I54">
            <v>6</v>
          </cell>
          <cell r="J54">
            <v>1</v>
          </cell>
          <cell r="K54" t="str">
            <v>无</v>
          </cell>
          <cell r="L54" t="str">
            <v>住宅</v>
          </cell>
          <cell r="M54" t="str">
            <v>其它户型</v>
          </cell>
          <cell r="N54" t="str">
            <v>住宅</v>
          </cell>
          <cell r="O54" t="str">
            <v>预测</v>
          </cell>
          <cell r="P54">
            <v>66.25</v>
          </cell>
          <cell r="Q54">
            <v>14.93</v>
          </cell>
          <cell r="R54">
            <v>81.180000000000007</v>
          </cell>
          <cell r="S54">
            <v>9111.89</v>
          </cell>
          <cell r="T54">
            <v>739703</v>
          </cell>
        </row>
        <row r="55">
          <cell r="D55" t="str">
            <v>2单元605</v>
          </cell>
          <cell r="E55" t="str">
            <v>清远市清城区城西大道中10号中奥天赋花园3号楼2单元6层05号</v>
          </cell>
          <cell r="F55" t="str">
            <v>3号楼</v>
          </cell>
          <cell r="G55" t="str">
            <v/>
          </cell>
          <cell r="H55">
            <v>6</v>
          </cell>
          <cell r="I55">
            <v>6</v>
          </cell>
          <cell r="J55">
            <v>1</v>
          </cell>
          <cell r="K55" t="str">
            <v>无</v>
          </cell>
          <cell r="L55" t="str">
            <v>住宅</v>
          </cell>
          <cell r="M55" t="str">
            <v>其它户型</v>
          </cell>
          <cell r="N55" t="str">
            <v>住宅</v>
          </cell>
          <cell r="O55" t="str">
            <v>预测</v>
          </cell>
          <cell r="P55">
            <v>66.25</v>
          </cell>
          <cell r="Q55">
            <v>14.93</v>
          </cell>
          <cell r="R55">
            <v>81.180000000000007</v>
          </cell>
          <cell r="S55">
            <v>9397.6</v>
          </cell>
          <cell r="T55">
            <v>762897</v>
          </cell>
        </row>
        <row r="56">
          <cell r="D56" t="str">
            <v>1单元701</v>
          </cell>
          <cell r="E56" t="str">
            <v>清远市清城区城西大道中10号中奥天赋花园3号楼1单元7层01号</v>
          </cell>
          <cell r="F56" t="str">
            <v>3号楼</v>
          </cell>
          <cell r="G56" t="str">
            <v/>
          </cell>
          <cell r="H56">
            <v>7</v>
          </cell>
          <cell r="I56">
            <v>7</v>
          </cell>
          <cell r="J56">
            <v>1</v>
          </cell>
          <cell r="K56" t="str">
            <v>无</v>
          </cell>
          <cell r="L56" t="str">
            <v>住宅</v>
          </cell>
          <cell r="M56" t="str">
            <v>其它户型</v>
          </cell>
          <cell r="N56" t="str">
            <v>住宅</v>
          </cell>
          <cell r="O56" t="str">
            <v>预测</v>
          </cell>
          <cell r="P56">
            <v>79.06</v>
          </cell>
          <cell r="Q56">
            <v>17.82</v>
          </cell>
          <cell r="R56">
            <v>96.88</v>
          </cell>
          <cell r="S56">
            <v>9569.0400000000009</v>
          </cell>
          <cell r="T56">
            <v>927049</v>
          </cell>
        </row>
        <row r="57">
          <cell r="D57" t="str">
            <v>1单元702</v>
          </cell>
          <cell r="E57" t="str">
            <v>清远市清城区城西大道中10号中奥天赋花园3号楼1单元7层02号</v>
          </cell>
          <cell r="F57" t="str">
            <v>3号楼</v>
          </cell>
          <cell r="G57" t="str">
            <v/>
          </cell>
          <cell r="H57">
            <v>7</v>
          </cell>
          <cell r="I57">
            <v>7</v>
          </cell>
          <cell r="J57">
            <v>1</v>
          </cell>
          <cell r="K57" t="str">
            <v>无</v>
          </cell>
          <cell r="L57" t="str">
            <v>住宅</v>
          </cell>
          <cell r="M57" t="str">
            <v>其它户型</v>
          </cell>
          <cell r="N57" t="str">
            <v>住宅</v>
          </cell>
          <cell r="O57" t="str">
            <v>预测</v>
          </cell>
          <cell r="P57">
            <v>79.06</v>
          </cell>
          <cell r="Q57">
            <v>17.82</v>
          </cell>
          <cell r="R57">
            <v>96.88</v>
          </cell>
          <cell r="S57">
            <v>9854.76</v>
          </cell>
          <cell r="T57">
            <v>954729</v>
          </cell>
        </row>
        <row r="58">
          <cell r="D58" t="str">
            <v>1单元703</v>
          </cell>
          <cell r="E58" t="str">
            <v>清远市清城区城西大道中10号中奥天赋花园3号楼1单元7层03号</v>
          </cell>
          <cell r="F58" t="str">
            <v>3号楼</v>
          </cell>
          <cell r="G58" t="str">
            <v/>
          </cell>
          <cell r="H58">
            <v>7</v>
          </cell>
          <cell r="I58">
            <v>7</v>
          </cell>
          <cell r="J58">
            <v>1</v>
          </cell>
          <cell r="K58" t="str">
            <v>无</v>
          </cell>
          <cell r="L58" t="str">
            <v>住宅</v>
          </cell>
          <cell r="M58" t="str">
            <v>其它户型</v>
          </cell>
          <cell r="N58" t="str">
            <v>住宅</v>
          </cell>
          <cell r="O58" t="str">
            <v>预测</v>
          </cell>
          <cell r="P58">
            <v>92.63</v>
          </cell>
          <cell r="Q58">
            <v>20.88</v>
          </cell>
          <cell r="R58">
            <v>113.51</v>
          </cell>
          <cell r="S58">
            <v>10426.18</v>
          </cell>
          <cell r="T58">
            <v>1183476</v>
          </cell>
        </row>
        <row r="59">
          <cell r="D59" t="str">
            <v>1单元704</v>
          </cell>
          <cell r="E59" t="str">
            <v>清远市清城区城西大道中10号中奥天赋花园3号楼1单元7层04号</v>
          </cell>
          <cell r="F59" t="str">
            <v>3号楼</v>
          </cell>
          <cell r="G59" t="str">
            <v/>
          </cell>
          <cell r="H59">
            <v>7</v>
          </cell>
          <cell r="I59">
            <v>7</v>
          </cell>
          <cell r="J59">
            <v>1</v>
          </cell>
          <cell r="K59" t="str">
            <v>无</v>
          </cell>
          <cell r="L59" t="str">
            <v>住宅</v>
          </cell>
          <cell r="M59" t="str">
            <v>其它户型</v>
          </cell>
          <cell r="N59" t="str">
            <v>住宅</v>
          </cell>
          <cell r="O59" t="str">
            <v>预测</v>
          </cell>
          <cell r="P59">
            <v>66.25</v>
          </cell>
          <cell r="Q59">
            <v>14.93</v>
          </cell>
          <cell r="R59">
            <v>81.180000000000007</v>
          </cell>
          <cell r="S59">
            <v>9283.32</v>
          </cell>
          <cell r="T59">
            <v>753620</v>
          </cell>
        </row>
        <row r="60">
          <cell r="D60" t="str">
            <v>1单元705</v>
          </cell>
          <cell r="E60" t="str">
            <v>清远市清城区城西大道中10号中奥天赋花园3号楼1单元7层05号</v>
          </cell>
          <cell r="F60" t="str">
            <v>3号楼</v>
          </cell>
          <cell r="G60" t="str">
            <v/>
          </cell>
          <cell r="H60">
            <v>7</v>
          </cell>
          <cell r="I60">
            <v>7</v>
          </cell>
          <cell r="J60">
            <v>1</v>
          </cell>
          <cell r="K60" t="str">
            <v>无</v>
          </cell>
          <cell r="L60" t="str">
            <v>住宅</v>
          </cell>
          <cell r="M60" t="str">
            <v>其它户型</v>
          </cell>
          <cell r="N60" t="str">
            <v>住宅</v>
          </cell>
          <cell r="O60" t="str">
            <v>预测</v>
          </cell>
          <cell r="P60">
            <v>66.25</v>
          </cell>
          <cell r="Q60">
            <v>14.93</v>
          </cell>
          <cell r="R60">
            <v>81.180000000000007</v>
          </cell>
          <cell r="S60">
            <v>8997.61</v>
          </cell>
          <cell r="T60">
            <v>730426</v>
          </cell>
        </row>
        <row r="61">
          <cell r="D61" t="str">
            <v>2单元701</v>
          </cell>
          <cell r="E61" t="str">
            <v>清远市清城区城西大道中10号中奥天赋花园3号楼2单元7层01号</v>
          </cell>
          <cell r="F61" t="str">
            <v>3号楼</v>
          </cell>
          <cell r="G61" t="str">
            <v/>
          </cell>
          <cell r="H61">
            <v>7</v>
          </cell>
          <cell r="I61">
            <v>7</v>
          </cell>
          <cell r="J61">
            <v>1</v>
          </cell>
          <cell r="K61" t="str">
            <v>无</v>
          </cell>
          <cell r="L61" t="str">
            <v>住宅</v>
          </cell>
          <cell r="M61" t="str">
            <v>其它户型</v>
          </cell>
          <cell r="N61" t="str">
            <v>住宅</v>
          </cell>
          <cell r="O61" t="str">
            <v>预测</v>
          </cell>
          <cell r="P61">
            <v>79.06</v>
          </cell>
          <cell r="Q61">
            <v>17.82</v>
          </cell>
          <cell r="R61">
            <v>96.88</v>
          </cell>
          <cell r="S61">
            <v>9997.6200000000008</v>
          </cell>
          <cell r="T61">
            <v>968569</v>
          </cell>
        </row>
        <row r="62">
          <cell r="D62" t="str">
            <v>2单元702</v>
          </cell>
          <cell r="E62" t="str">
            <v>清远市清城区城西大道中10号中奥天赋花园3号楼2单元7层02号</v>
          </cell>
          <cell r="F62" t="str">
            <v>3号楼</v>
          </cell>
          <cell r="G62" t="str">
            <v/>
          </cell>
          <cell r="H62">
            <v>7</v>
          </cell>
          <cell r="I62">
            <v>7</v>
          </cell>
          <cell r="J62">
            <v>1</v>
          </cell>
          <cell r="K62" t="str">
            <v>无</v>
          </cell>
          <cell r="L62" t="str">
            <v>住宅</v>
          </cell>
          <cell r="M62" t="str">
            <v>其它户型</v>
          </cell>
          <cell r="N62" t="str">
            <v>住宅</v>
          </cell>
          <cell r="O62" t="str">
            <v>预测</v>
          </cell>
          <cell r="P62">
            <v>79.06</v>
          </cell>
          <cell r="Q62">
            <v>17.82</v>
          </cell>
          <cell r="R62">
            <v>96.88</v>
          </cell>
          <cell r="S62">
            <v>9711.9</v>
          </cell>
          <cell r="T62">
            <v>940889</v>
          </cell>
        </row>
        <row r="63">
          <cell r="D63" t="str">
            <v>2单元703</v>
          </cell>
          <cell r="E63" t="str">
            <v>清远市清城区城西大道中10号中奥天赋花园3号楼2单元7层03号</v>
          </cell>
          <cell r="F63" t="str">
            <v>3号楼</v>
          </cell>
          <cell r="G63" t="str">
            <v/>
          </cell>
          <cell r="H63">
            <v>7</v>
          </cell>
          <cell r="I63">
            <v>7</v>
          </cell>
          <cell r="J63">
            <v>1</v>
          </cell>
          <cell r="K63" t="str">
            <v>无</v>
          </cell>
          <cell r="L63" t="str">
            <v>住宅</v>
          </cell>
          <cell r="M63" t="str">
            <v>其它户型</v>
          </cell>
          <cell r="N63" t="str">
            <v>住宅</v>
          </cell>
          <cell r="O63" t="str">
            <v>预测</v>
          </cell>
          <cell r="P63">
            <v>92.63</v>
          </cell>
          <cell r="Q63">
            <v>20.88</v>
          </cell>
          <cell r="R63">
            <v>113.51</v>
          </cell>
          <cell r="S63">
            <v>10426.18</v>
          </cell>
          <cell r="T63">
            <v>1183476</v>
          </cell>
        </row>
        <row r="64">
          <cell r="D64" t="str">
            <v>2单元704</v>
          </cell>
          <cell r="E64" t="str">
            <v>清远市清城区城西大道中10号中奥天赋花园3号楼2单元7层04号</v>
          </cell>
          <cell r="F64" t="str">
            <v>3号楼</v>
          </cell>
          <cell r="G64" t="str">
            <v/>
          </cell>
          <cell r="H64">
            <v>7</v>
          </cell>
          <cell r="I64">
            <v>7</v>
          </cell>
          <cell r="J64">
            <v>1</v>
          </cell>
          <cell r="K64" t="str">
            <v>无</v>
          </cell>
          <cell r="L64" t="str">
            <v>住宅</v>
          </cell>
          <cell r="M64" t="str">
            <v>其它户型</v>
          </cell>
          <cell r="N64" t="str">
            <v>住宅</v>
          </cell>
          <cell r="O64" t="str">
            <v>预测</v>
          </cell>
          <cell r="P64">
            <v>66.25</v>
          </cell>
          <cell r="Q64">
            <v>14.93</v>
          </cell>
          <cell r="R64">
            <v>81.180000000000007</v>
          </cell>
          <cell r="S64">
            <v>9140.4699999999993</v>
          </cell>
          <cell r="T64">
            <v>742023</v>
          </cell>
        </row>
        <row r="65">
          <cell r="D65" t="str">
            <v>2单元705</v>
          </cell>
          <cell r="E65" t="str">
            <v>清远市清城区城西大道中10号中奥天赋花园3号楼2单元7层05号</v>
          </cell>
          <cell r="F65" t="str">
            <v>3号楼</v>
          </cell>
          <cell r="G65" t="str">
            <v/>
          </cell>
          <cell r="H65">
            <v>7</v>
          </cell>
          <cell r="I65">
            <v>7</v>
          </cell>
          <cell r="J65">
            <v>1</v>
          </cell>
          <cell r="K65" t="str">
            <v>无</v>
          </cell>
          <cell r="L65" t="str">
            <v>住宅</v>
          </cell>
          <cell r="M65" t="str">
            <v>其它户型</v>
          </cell>
          <cell r="N65" t="str">
            <v>住宅</v>
          </cell>
          <cell r="O65" t="str">
            <v>预测</v>
          </cell>
          <cell r="P65">
            <v>66.25</v>
          </cell>
          <cell r="Q65">
            <v>14.93</v>
          </cell>
          <cell r="R65">
            <v>81.180000000000007</v>
          </cell>
          <cell r="S65">
            <v>9426.18</v>
          </cell>
          <cell r="T65">
            <v>765217</v>
          </cell>
        </row>
        <row r="66">
          <cell r="D66" t="str">
            <v>1单元801</v>
          </cell>
          <cell r="E66" t="str">
            <v>清远市清城区城西大道中10号中奥天赋花园3号楼1单元8层01号</v>
          </cell>
          <cell r="F66" t="str">
            <v>3号楼</v>
          </cell>
          <cell r="G66" t="str">
            <v/>
          </cell>
          <cell r="H66">
            <v>8</v>
          </cell>
          <cell r="I66">
            <v>8</v>
          </cell>
          <cell r="J66">
            <v>1</v>
          </cell>
          <cell r="K66" t="str">
            <v>无</v>
          </cell>
          <cell r="L66" t="str">
            <v>住宅</v>
          </cell>
          <cell r="M66" t="str">
            <v>其它户型</v>
          </cell>
          <cell r="N66" t="str">
            <v>住宅</v>
          </cell>
          <cell r="O66" t="str">
            <v>预测</v>
          </cell>
          <cell r="P66">
            <v>79.06</v>
          </cell>
          <cell r="Q66">
            <v>17.82</v>
          </cell>
          <cell r="R66">
            <v>96.88</v>
          </cell>
          <cell r="S66">
            <v>9597.61</v>
          </cell>
          <cell r="T66">
            <v>929816</v>
          </cell>
        </row>
        <row r="67">
          <cell r="D67" t="str">
            <v>1单元802</v>
          </cell>
          <cell r="E67" t="str">
            <v>清远市清城区城西大道中10号中奥天赋花园3号楼1单元8层02号</v>
          </cell>
          <cell r="F67" t="str">
            <v>3号楼</v>
          </cell>
          <cell r="G67" t="str">
            <v/>
          </cell>
          <cell r="H67">
            <v>8</v>
          </cell>
          <cell r="I67">
            <v>8</v>
          </cell>
          <cell r="J67">
            <v>1</v>
          </cell>
          <cell r="K67" t="str">
            <v>无</v>
          </cell>
          <cell r="L67" t="str">
            <v>住宅</v>
          </cell>
          <cell r="M67" t="str">
            <v>其它户型</v>
          </cell>
          <cell r="N67" t="str">
            <v>住宅</v>
          </cell>
          <cell r="O67" t="str">
            <v>预测</v>
          </cell>
          <cell r="P67">
            <v>79.06</v>
          </cell>
          <cell r="Q67">
            <v>17.82</v>
          </cell>
          <cell r="R67">
            <v>96.88</v>
          </cell>
          <cell r="S67">
            <v>9883.32</v>
          </cell>
          <cell r="T67">
            <v>957496</v>
          </cell>
        </row>
        <row r="68">
          <cell r="D68" t="str">
            <v>1单元803</v>
          </cell>
          <cell r="E68" t="str">
            <v>清远市清城区城西大道中10号中奥天赋花园3号楼1单元8层03号</v>
          </cell>
          <cell r="F68" t="str">
            <v>3号楼</v>
          </cell>
          <cell r="G68" t="str">
            <v/>
          </cell>
          <cell r="H68">
            <v>8</v>
          </cell>
          <cell r="I68">
            <v>8</v>
          </cell>
          <cell r="J68">
            <v>1</v>
          </cell>
          <cell r="K68" t="str">
            <v>无</v>
          </cell>
          <cell r="L68" t="str">
            <v>住宅</v>
          </cell>
          <cell r="M68" t="str">
            <v>其它户型</v>
          </cell>
          <cell r="N68" t="str">
            <v>住宅</v>
          </cell>
          <cell r="O68" t="str">
            <v>预测</v>
          </cell>
          <cell r="P68">
            <v>92.63</v>
          </cell>
          <cell r="Q68">
            <v>20.88</v>
          </cell>
          <cell r="R68">
            <v>113.51</v>
          </cell>
          <cell r="S68">
            <v>10454.75</v>
          </cell>
          <cell r="T68">
            <v>1186719</v>
          </cell>
        </row>
        <row r="69">
          <cell r="D69" t="str">
            <v>1单元804</v>
          </cell>
          <cell r="E69" t="str">
            <v>清远市清城区城西大道中10号中奥天赋花园3号楼1单元8层04号</v>
          </cell>
          <cell r="F69" t="str">
            <v>3号楼</v>
          </cell>
          <cell r="G69" t="str">
            <v/>
          </cell>
          <cell r="H69">
            <v>8</v>
          </cell>
          <cell r="I69">
            <v>8</v>
          </cell>
          <cell r="J69">
            <v>1</v>
          </cell>
          <cell r="K69" t="str">
            <v>无</v>
          </cell>
          <cell r="L69" t="str">
            <v>住宅</v>
          </cell>
          <cell r="M69" t="str">
            <v>其它户型</v>
          </cell>
          <cell r="N69" t="str">
            <v>住宅</v>
          </cell>
          <cell r="O69" t="str">
            <v>预测</v>
          </cell>
          <cell r="P69">
            <v>66.25</v>
          </cell>
          <cell r="Q69">
            <v>14.93</v>
          </cell>
          <cell r="R69">
            <v>81.180000000000007</v>
          </cell>
          <cell r="S69">
            <v>9311.89</v>
          </cell>
          <cell r="T69">
            <v>755939</v>
          </cell>
        </row>
        <row r="70">
          <cell r="D70" t="str">
            <v>1单元805</v>
          </cell>
          <cell r="E70" t="str">
            <v>清远市清城区城西大道中10号中奥天赋花园3号楼1单元8层05号</v>
          </cell>
          <cell r="F70" t="str">
            <v>3号楼</v>
          </cell>
          <cell r="G70" t="str">
            <v/>
          </cell>
          <cell r="H70">
            <v>8</v>
          </cell>
          <cell r="I70">
            <v>8</v>
          </cell>
          <cell r="J70">
            <v>1</v>
          </cell>
          <cell r="K70" t="str">
            <v>无</v>
          </cell>
          <cell r="L70" t="str">
            <v>住宅</v>
          </cell>
          <cell r="M70" t="str">
            <v>其它户型</v>
          </cell>
          <cell r="N70" t="str">
            <v>住宅</v>
          </cell>
          <cell r="O70" t="str">
            <v>预测</v>
          </cell>
          <cell r="P70">
            <v>66.25</v>
          </cell>
          <cell r="Q70">
            <v>14.93</v>
          </cell>
          <cell r="R70">
            <v>81.180000000000007</v>
          </cell>
          <cell r="S70">
            <v>9026.16</v>
          </cell>
          <cell r="T70">
            <v>732744</v>
          </cell>
        </row>
        <row r="71">
          <cell r="D71" t="str">
            <v>2单元801</v>
          </cell>
          <cell r="E71" t="str">
            <v>清远市清城区城西大道中10号中奥天赋花园3号楼2单元8层01号</v>
          </cell>
          <cell r="F71" t="str">
            <v>3号楼</v>
          </cell>
          <cell r="G71" t="str">
            <v/>
          </cell>
          <cell r="H71">
            <v>8</v>
          </cell>
          <cell r="I71">
            <v>8</v>
          </cell>
          <cell r="J71">
            <v>1</v>
          </cell>
          <cell r="K71" t="str">
            <v>无</v>
          </cell>
          <cell r="L71" t="str">
            <v>住宅</v>
          </cell>
          <cell r="M71" t="str">
            <v>其它户型</v>
          </cell>
          <cell r="N71" t="str">
            <v>住宅</v>
          </cell>
          <cell r="O71" t="str">
            <v>预测</v>
          </cell>
          <cell r="P71">
            <v>79.06</v>
          </cell>
          <cell r="Q71">
            <v>17.82</v>
          </cell>
          <cell r="R71">
            <v>96.88</v>
          </cell>
          <cell r="S71">
            <v>10026.18</v>
          </cell>
          <cell r="T71">
            <v>971336</v>
          </cell>
        </row>
        <row r="72">
          <cell r="D72" t="str">
            <v>2单元802</v>
          </cell>
          <cell r="E72" t="str">
            <v>清远市清城区城西大道中10号中奥天赋花园3号楼2单元8层02号</v>
          </cell>
          <cell r="F72" t="str">
            <v>3号楼</v>
          </cell>
          <cell r="G72" t="str">
            <v/>
          </cell>
          <cell r="H72">
            <v>8</v>
          </cell>
          <cell r="I72">
            <v>8</v>
          </cell>
          <cell r="J72">
            <v>1</v>
          </cell>
          <cell r="K72" t="str">
            <v>无</v>
          </cell>
          <cell r="L72" t="str">
            <v>住宅</v>
          </cell>
          <cell r="M72" t="str">
            <v>其它户型</v>
          </cell>
          <cell r="N72" t="str">
            <v>住宅</v>
          </cell>
          <cell r="O72" t="str">
            <v>预测</v>
          </cell>
          <cell r="P72">
            <v>79.06</v>
          </cell>
          <cell r="Q72">
            <v>17.82</v>
          </cell>
          <cell r="R72">
            <v>96.88</v>
          </cell>
          <cell r="S72">
            <v>9740.4599999999991</v>
          </cell>
          <cell r="T72">
            <v>943656</v>
          </cell>
        </row>
        <row r="73">
          <cell r="D73" t="str">
            <v>2单元803</v>
          </cell>
          <cell r="E73" t="str">
            <v>清远市清城区城西大道中10号中奥天赋花园3号楼2单元8层03号</v>
          </cell>
          <cell r="F73" t="str">
            <v>3号楼</v>
          </cell>
          <cell r="G73" t="str">
            <v/>
          </cell>
          <cell r="H73">
            <v>8</v>
          </cell>
          <cell r="I73">
            <v>8</v>
          </cell>
          <cell r="J73">
            <v>1</v>
          </cell>
          <cell r="K73" t="str">
            <v>无</v>
          </cell>
          <cell r="L73" t="str">
            <v>住宅</v>
          </cell>
          <cell r="M73" t="str">
            <v>其它户型</v>
          </cell>
          <cell r="N73" t="str">
            <v>住宅</v>
          </cell>
          <cell r="O73" t="str">
            <v>预测</v>
          </cell>
          <cell r="P73">
            <v>92.63</v>
          </cell>
          <cell r="Q73">
            <v>20.88</v>
          </cell>
          <cell r="R73">
            <v>113.51</v>
          </cell>
          <cell r="S73">
            <v>10454.75</v>
          </cell>
          <cell r="T73">
            <v>1186719</v>
          </cell>
        </row>
        <row r="74">
          <cell r="D74" t="str">
            <v>2单元804</v>
          </cell>
          <cell r="E74" t="str">
            <v>清远市清城区城西大道中10号中奥天赋花园3号楼2单元8层04号</v>
          </cell>
          <cell r="F74" t="str">
            <v>3号楼</v>
          </cell>
          <cell r="G74" t="str">
            <v/>
          </cell>
          <cell r="H74">
            <v>8</v>
          </cell>
          <cell r="I74">
            <v>8</v>
          </cell>
          <cell r="J74">
            <v>1</v>
          </cell>
          <cell r="K74" t="str">
            <v>无</v>
          </cell>
          <cell r="L74" t="str">
            <v>住宅</v>
          </cell>
          <cell r="M74" t="str">
            <v>其它户型</v>
          </cell>
          <cell r="N74" t="str">
            <v>住宅</v>
          </cell>
          <cell r="O74" t="str">
            <v>预测</v>
          </cell>
          <cell r="P74">
            <v>66.25</v>
          </cell>
          <cell r="Q74">
            <v>14.93</v>
          </cell>
          <cell r="R74">
            <v>81.180000000000007</v>
          </cell>
          <cell r="S74">
            <v>9169.02</v>
          </cell>
          <cell r="T74">
            <v>744341</v>
          </cell>
        </row>
        <row r="75">
          <cell r="D75" t="str">
            <v>2单元805</v>
          </cell>
          <cell r="E75" t="str">
            <v>清远市清城区城西大道中10号中奥天赋花园3号楼2单元8层05号</v>
          </cell>
          <cell r="F75" t="str">
            <v>3号楼</v>
          </cell>
          <cell r="G75" t="str">
            <v/>
          </cell>
          <cell r="H75">
            <v>8</v>
          </cell>
          <cell r="I75">
            <v>8</v>
          </cell>
          <cell r="J75">
            <v>1</v>
          </cell>
          <cell r="K75" t="str">
            <v>无</v>
          </cell>
          <cell r="L75" t="str">
            <v>住宅</v>
          </cell>
          <cell r="M75" t="str">
            <v>其它户型</v>
          </cell>
          <cell r="N75" t="str">
            <v>住宅</v>
          </cell>
          <cell r="O75" t="str">
            <v>预测</v>
          </cell>
          <cell r="P75">
            <v>66.25</v>
          </cell>
          <cell r="Q75">
            <v>14.93</v>
          </cell>
          <cell r="R75">
            <v>81.180000000000007</v>
          </cell>
          <cell r="S75">
            <v>9454.74</v>
          </cell>
          <cell r="T75">
            <v>767536</v>
          </cell>
        </row>
        <row r="76">
          <cell r="D76" t="str">
            <v>1单元901</v>
          </cell>
          <cell r="E76" t="str">
            <v>清远市清城区城西大道中10号中奥天赋花园3号楼1单元9层01号</v>
          </cell>
          <cell r="F76" t="str">
            <v>3号楼</v>
          </cell>
          <cell r="G76" t="str">
            <v/>
          </cell>
          <cell r="H76">
            <v>9</v>
          </cell>
          <cell r="I76">
            <v>9</v>
          </cell>
          <cell r="J76">
            <v>1</v>
          </cell>
          <cell r="K76" t="str">
            <v>无</v>
          </cell>
          <cell r="L76" t="str">
            <v>住宅</v>
          </cell>
          <cell r="M76" t="str">
            <v>其它户型</v>
          </cell>
          <cell r="N76" t="str">
            <v>住宅</v>
          </cell>
          <cell r="O76" t="str">
            <v>预测</v>
          </cell>
          <cell r="P76">
            <v>79.06</v>
          </cell>
          <cell r="Q76">
            <v>17.82</v>
          </cell>
          <cell r="R76">
            <v>96.88</v>
          </cell>
          <cell r="S76">
            <v>9626.18</v>
          </cell>
          <cell r="T76">
            <v>932584</v>
          </cell>
        </row>
        <row r="77">
          <cell r="D77" t="str">
            <v>1单元902</v>
          </cell>
          <cell r="E77" t="str">
            <v>清远市清城区城西大道中10号中奥天赋花园3号楼1单元9层02号</v>
          </cell>
          <cell r="F77" t="str">
            <v>3号楼</v>
          </cell>
          <cell r="G77" t="str">
            <v/>
          </cell>
          <cell r="H77">
            <v>9</v>
          </cell>
          <cell r="I77">
            <v>9</v>
          </cell>
          <cell r="J77">
            <v>1</v>
          </cell>
          <cell r="K77" t="str">
            <v>无</v>
          </cell>
          <cell r="L77" t="str">
            <v>住宅</v>
          </cell>
          <cell r="M77" t="str">
            <v>其它户型</v>
          </cell>
          <cell r="N77" t="str">
            <v>住宅</v>
          </cell>
          <cell r="O77" t="str">
            <v>预测</v>
          </cell>
          <cell r="P77">
            <v>79.06</v>
          </cell>
          <cell r="Q77">
            <v>17.82</v>
          </cell>
          <cell r="R77">
            <v>96.88</v>
          </cell>
          <cell r="S77">
            <v>9911.89</v>
          </cell>
          <cell r="T77">
            <v>960264</v>
          </cell>
        </row>
        <row r="78">
          <cell r="D78" t="str">
            <v>1单元903</v>
          </cell>
          <cell r="E78" t="str">
            <v>清远市清城区城西大道中10号中奥天赋花园3号楼1单元9层03号</v>
          </cell>
          <cell r="F78" t="str">
            <v>3号楼</v>
          </cell>
          <cell r="G78" t="str">
            <v/>
          </cell>
          <cell r="H78">
            <v>9</v>
          </cell>
          <cell r="I78">
            <v>9</v>
          </cell>
          <cell r="J78">
            <v>1</v>
          </cell>
          <cell r="K78" t="str">
            <v>无</v>
          </cell>
          <cell r="L78" t="str">
            <v>住宅</v>
          </cell>
          <cell r="M78" t="str">
            <v>其它户型</v>
          </cell>
          <cell r="N78" t="str">
            <v>住宅</v>
          </cell>
          <cell r="O78" t="str">
            <v>预测</v>
          </cell>
          <cell r="P78">
            <v>92.63</v>
          </cell>
          <cell r="Q78">
            <v>20.88</v>
          </cell>
          <cell r="R78">
            <v>113.51</v>
          </cell>
          <cell r="S78">
            <v>10483.31</v>
          </cell>
          <cell r="T78">
            <v>1189961</v>
          </cell>
        </row>
        <row r="79">
          <cell r="D79" t="str">
            <v>1单元904</v>
          </cell>
          <cell r="E79" t="str">
            <v>清远市清城区城西大道中10号中奥天赋花园3号楼1单元9层04号</v>
          </cell>
          <cell r="F79" t="str">
            <v>3号楼</v>
          </cell>
          <cell r="G79" t="str">
            <v/>
          </cell>
          <cell r="H79">
            <v>9</v>
          </cell>
          <cell r="I79">
            <v>9</v>
          </cell>
          <cell r="J79">
            <v>1</v>
          </cell>
          <cell r="K79" t="str">
            <v>无</v>
          </cell>
          <cell r="L79" t="str">
            <v>住宅</v>
          </cell>
          <cell r="M79" t="str">
            <v>其它户型</v>
          </cell>
          <cell r="N79" t="str">
            <v>住宅</v>
          </cell>
          <cell r="O79" t="str">
            <v>预测</v>
          </cell>
          <cell r="P79">
            <v>66.25</v>
          </cell>
          <cell r="Q79">
            <v>14.93</v>
          </cell>
          <cell r="R79">
            <v>81.180000000000007</v>
          </cell>
          <cell r="S79">
            <v>9340.4699999999993</v>
          </cell>
          <cell r="T79">
            <v>758259</v>
          </cell>
        </row>
        <row r="80">
          <cell r="D80" t="str">
            <v>1单元905</v>
          </cell>
          <cell r="E80" t="str">
            <v>清远市清城区城西大道中10号中奥天赋花园3号楼1单元9层05号</v>
          </cell>
          <cell r="F80" t="str">
            <v>3号楼</v>
          </cell>
          <cell r="G80" t="str">
            <v/>
          </cell>
          <cell r="H80">
            <v>9</v>
          </cell>
          <cell r="I80">
            <v>9</v>
          </cell>
          <cell r="J80">
            <v>1</v>
          </cell>
          <cell r="K80" t="str">
            <v>无</v>
          </cell>
          <cell r="L80" t="str">
            <v>住宅</v>
          </cell>
          <cell r="M80" t="str">
            <v>其它户型</v>
          </cell>
          <cell r="N80" t="str">
            <v>住宅</v>
          </cell>
          <cell r="O80" t="str">
            <v>预测</v>
          </cell>
          <cell r="P80">
            <v>66.25</v>
          </cell>
          <cell r="Q80">
            <v>14.93</v>
          </cell>
          <cell r="R80">
            <v>81.180000000000007</v>
          </cell>
          <cell r="S80">
            <v>9054.74</v>
          </cell>
          <cell r="T80">
            <v>735064</v>
          </cell>
        </row>
        <row r="81">
          <cell r="D81" t="str">
            <v>2单元901</v>
          </cell>
          <cell r="E81" t="str">
            <v>清远市清城区城西大道中10号中奥天赋花园3号楼2单元9层01号</v>
          </cell>
          <cell r="F81" t="str">
            <v>3号楼</v>
          </cell>
          <cell r="G81" t="str">
            <v/>
          </cell>
          <cell r="H81">
            <v>9</v>
          </cell>
          <cell r="I81">
            <v>9</v>
          </cell>
          <cell r="J81">
            <v>1</v>
          </cell>
          <cell r="K81" t="str">
            <v>无</v>
          </cell>
          <cell r="L81" t="str">
            <v>住宅</v>
          </cell>
          <cell r="M81" t="str">
            <v>其它户型</v>
          </cell>
          <cell r="N81" t="str">
            <v>住宅</v>
          </cell>
          <cell r="O81" t="str">
            <v>预测</v>
          </cell>
          <cell r="P81">
            <v>79.06</v>
          </cell>
          <cell r="Q81">
            <v>17.82</v>
          </cell>
          <cell r="R81">
            <v>96.88</v>
          </cell>
          <cell r="S81">
            <v>10054.75</v>
          </cell>
          <cell r="T81">
            <v>974104</v>
          </cell>
        </row>
        <row r="82">
          <cell r="D82" t="str">
            <v>2单元902</v>
          </cell>
          <cell r="E82" t="str">
            <v>清远市清城区城西大道中10号中奥天赋花园3号楼2单元9层02号</v>
          </cell>
          <cell r="F82" t="str">
            <v>3号楼</v>
          </cell>
          <cell r="G82" t="str">
            <v/>
          </cell>
          <cell r="H82">
            <v>9</v>
          </cell>
          <cell r="I82">
            <v>9</v>
          </cell>
          <cell r="J82">
            <v>1</v>
          </cell>
          <cell r="K82" t="str">
            <v>无</v>
          </cell>
          <cell r="L82" t="str">
            <v>住宅</v>
          </cell>
          <cell r="M82" t="str">
            <v>其它户型</v>
          </cell>
          <cell r="N82" t="str">
            <v>住宅</v>
          </cell>
          <cell r="O82" t="str">
            <v>预测</v>
          </cell>
          <cell r="P82">
            <v>79.06</v>
          </cell>
          <cell r="Q82">
            <v>17.82</v>
          </cell>
          <cell r="R82">
            <v>96.88</v>
          </cell>
          <cell r="S82">
            <v>9769.0300000000007</v>
          </cell>
          <cell r="T82">
            <v>946424</v>
          </cell>
        </row>
        <row r="83">
          <cell r="D83" t="str">
            <v>2单元903</v>
          </cell>
          <cell r="E83" t="str">
            <v>清远市清城区城西大道中10号中奥天赋花园3号楼2单元9层03号</v>
          </cell>
          <cell r="F83" t="str">
            <v>3号楼</v>
          </cell>
          <cell r="G83" t="str">
            <v/>
          </cell>
          <cell r="H83">
            <v>9</v>
          </cell>
          <cell r="I83">
            <v>9</v>
          </cell>
          <cell r="J83">
            <v>1</v>
          </cell>
          <cell r="K83" t="str">
            <v>无</v>
          </cell>
          <cell r="L83" t="str">
            <v>住宅</v>
          </cell>
          <cell r="M83" t="str">
            <v>其它户型</v>
          </cell>
          <cell r="N83" t="str">
            <v>住宅</v>
          </cell>
          <cell r="O83" t="str">
            <v>预测</v>
          </cell>
          <cell r="P83">
            <v>92.63</v>
          </cell>
          <cell r="Q83">
            <v>20.88</v>
          </cell>
          <cell r="R83">
            <v>113.51</v>
          </cell>
          <cell r="S83">
            <v>10483.31</v>
          </cell>
          <cell r="T83">
            <v>1189961</v>
          </cell>
        </row>
        <row r="84">
          <cell r="D84" t="str">
            <v>2单元904</v>
          </cell>
          <cell r="E84" t="str">
            <v>清远市清城区城西大道中10号中奥天赋花园3号楼2单元9层04号</v>
          </cell>
          <cell r="F84" t="str">
            <v>3号楼</v>
          </cell>
          <cell r="G84" t="str">
            <v/>
          </cell>
          <cell r="H84">
            <v>9</v>
          </cell>
          <cell r="I84">
            <v>9</v>
          </cell>
          <cell r="J84">
            <v>1</v>
          </cell>
          <cell r="K84" t="str">
            <v>无</v>
          </cell>
          <cell r="L84" t="str">
            <v>住宅</v>
          </cell>
          <cell r="M84" t="str">
            <v>其它户型</v>
          </cell>
          <cell r="N84" t="str">
            <v>住宅</v>
          </cell>
          <cell r="O84" t="str">
            <v>预测</v>
          </cell>
          <cell r="P84">
            <v>66.25</v>
          </cell>
          <cell r="Q84">
            <v>14.93</v>
          </cell>
          <cell r="R84">
            <v>81.180000000000007</v>
          </cell>
          <cell r="S84">
            <v>9197.6</v>
          </cell>
          <cell r="T84">
            <v>746661</v>
          </cell>
        </row>
        <row r="85">
          <cell r="D85" t="str">
            <v>2单元905</v>
          </cell>
          <cell r="E85" t="str">
            <v>清远市清城区城西大道中10号中奥天赋花园3号楼2单元9层05号</v>
          </cell>
          <cell r="F85" t="str">
            <v>3号楼</v>
          </cell>
          <cell r="G85" t="str">
            <v/>
          </cell>
          <cell r="H85">
            <v>9</v>
          </cell>
          <cell r="I85">
            <v>9</v>
          </cell>
          <cell r="J85">
            <v>1</v>
          </cell>
          <cell r="K85" t="str">
            <v>无</v>
          </cell>
          <cell r="L85" t="str">
            <v>住宅</v>
          </cell>
          <cell r="M85" t="str">
            <v>其它户型</v>
          </cell>
          <cell r="N85" t="str">
            <v>住宅</v>
          </cell>
          <cell r="O85" t="str">
            <v>预测</v>
          </cell>
          <cell r="P85">
            <v>66.25</v>
          </cell>
          <cell r="Q85">
            <v>14.93</v>
          </cell>
          <cell r="R85">
            <v>81.180000000000007</v>
          </cell>
          <cell r="S85">
            <v>9483.32</v>
          </cell>
          <cell r="T85">
            <v>769856</v>
          </cell>
        </row>
        <row r="86">
          <cell r="D86" t="str">
            <v>1单元1001</v>
          </cell>
          <cell r="E86" t="str">
            <v>清远市清城区城西大道中10号中奥天赋花园3号楼1单元10层01号</v>
          </cell>
          <cell r="F86" t="str">
            <v>3号楼</v>
          </cell>
          <cell r="G86" t="str">
            <v/>
          </cell>
          <cell r="H86">
            <v>10</v>
          </cell>
          <cell r="I86">
            <v>10</v>
          </cell>
          <cell r="J86">
            <v>1</v>
          </cell>
          <cell r="K86" t="str">
            <v>无</v>
          </cell>
          <cell r="L86" t="str">
            <v>住宅</v>
          </cell>
          <cell r="M86" t="str">
            <v>其它户型</v>
          </cell>
          <cell r="N86" t="str">
            <v>住宅</v>
          </cell>
          <cell r="O86" t="str">
            <v>预测</v>
          </cell>
          <cell r="P86">
            <v>79.06</v>
          </cell>
          <cell r="Q86">
            <v>17.82</v>
          </cell>
          <cell r="R86">
            <v>96.88</v>
          </cell>
          <cell r="S86">
            <v>9654.74</v>
          </cell>
          <cell r="T86">
            <v>935351</v>
          </cell>
        </row>
        <row r="87">
          <cell r="D87" t="str">
            <v>1单元1002</v>
          </cell>
          <cell r="E87" t="str">
            <v>清远市清城区城西大道中10号中奥天赋花园3号楼1单元10层02号</v>
          </cell>
          <cell r="F87" t="str">
            <v>3号楼</v>
          </cell>
          <cell r="G87" t="str">
            <v/>
          </cell>
          <cell r="H87">
            <v>10</v>
          </cell>
          <cell r="I87">
            <v>10</v>
          </cell>
          <cell r="J87">
            <v>1</v>
          </cell>
          <cell r="K87" t="str">
            <v>无</v>
          </cell>
          <cell r="L87" t="str">
            <v>住宅</v>
          </cell>
          <cell r="M87" t="str">
            <v>其它户型</v>
          </cell>
          <cell r="N87" t="str">
            <v>住宅</v>
          </cell>
          <cell r="O87" t="str">
            <v>预测</v>
          </cell>
          <cell r="P87">
            <v>79.06</v>
          </cell>
          <cell r="Q87">
            <v>17.82</v>
          </cell>
          <cell r="R87">
            <v>96.88</v>
          </cell>
          <cell r="S87">
            <v>9940.4500000000007</v>
          </cell>
          <cell r="T87">
            <v>963031</v>
          </cell>
        </row>
        <row r="88">
          <cell r="D88" t="str">
            <v>1单元1003</v>
          </cell>
          <cell r="E88" t="str">
            <v>清远市清城区城西大道中10号中奥天赋花园3号楼1单元10层03号</v>
          </cell>
          <cell r="F88" t="str">
            <v>3号楼</v>
          </cell>
          <cell r="G88" t="str">
            <v/>
          </cell>
          <cell r="H88">
            <v>10</v>
          </cell>
          <cell r="I88">
            <v>10</v>
          </cell>
          <cell r="J88">
            <v>1</v>
          </cell>
          <cell r="K88" t="str">
            <v>无</v>
          </cell>
          <cell r="L88" t="str">
            <v>住宅</v>
          </cell>
          <cell r="M88" t="str">
            <v>其它户型</v>
          </cell>
          <cell r="N88" t="str">
            <v>住宅</v>
          </cell>
          <cell r="O88" t="str">
            <v>预测</v>
          </cell>
          <cell r="P88">
            <v>92.63</v>
          </cell>
          <cell r="Q88">
            <v>20.88</v>
          </cell>
          <cell r="R88">
            <v>113.51</v>
          </cell>
          <cell r="S88">
            <v>10511.88</v>
          </cell>
          <cell r="T88">
            <v>1193204</v>
          </cell>
        </row>
        <row r="89">
          <cell r="D89" t="str">
            <v>1单元1004</v>
          </cell>
          <cell r="E89" t="str">
            <v>清远市清城区城西大道中10号中奥天赋花园3号楼1单元10层04号</v>
          </cell>
          <cell r="F89" t="str">
            <v>3号楼</v>
          </cell>
          <cell r="G89" t="str">
            <v/>
          </cell>
          <cell r="H89">
            <v>10</v>
          </cell>
          <cell r="I89">
            <v>10</v>
          </cell>
          <cell r="J89">
            <v>1</v>
          </cell>
          <cell r="K89" t="str">
            <v>无</v>
          </cell>
          <cell r="L89" t="str">
            <v>住宅</v>
          </cell>
          <cell r="M89" t="str">
            <v>其它户型</v>
          </cell>
          <cell r="N89" t="str">
            <v>住宅</v>
          </cell>
          <cell r="O89" t="str">
            <v>预测</v>
          </cell>
          <cell r="P89">
            <v>66.25</v>
          </cell>
          <cell r="Q89">
            <v>14.93</v>
          </cell>
          <cell r="R89">
            <v>81.180000000000007</v>
          </cell>
          <cell r="S89">
            <v>9369.0400000000009</v>
          </cell>
          <cell r="T89">
            <v>760579</v>
          </cell>
        </row>
        <row r="90">
          <cell r="D90" t="str">
            <v>1单元1005</v>
          </cell>
          <cell r="E90" t="str">
            <v>清远市清城区城西大道中10号中奥天赋花园3号楼1单元10层05号</v>
          </cell>
          <cell r="F90" t="str">
            <v>3号楼</v>
          </cell>
          <cell r="G90" t="str">
            <v/>
          </cell>
          <cell r="H90">
            <v>10</v>
          </cell>
          <cell r="I90">
            <v>10</v>
          </cell>
          <cell r="J90">
            <v>1</v>
          </cell>
          <cell r="K90" t="str">
            <v>无</v>
          </cell>
          <cell r="L90" t="str">
            <v>住宅</v>
          </cell>
          <cell r="M90" t="str">
            <v>其它户型</v>
          </cell>
          <cell r="N90" t="str">
            <v>住宅</v>
          </cell>
          <cell r="O90" t="str">
            <v>预测</v>
          </cell>
          <cell r="P90">
            <v>66.25</v>
          </cell>
          <cell r="Q90">
            <v>14.93</v>
          </cell>
          <cell r="R90">
            <v>81.180000000000007</v>
          </cell>
          <cell r="S90">
            <v>9083.32</v>
          </cell>
          <cell r="T90">
            <v>737384</v>
          </cell>
        </row>
        <row r="91">
          <cell r="D91" t="str">
            <v>2单元1001</v>
          </cell>
          <cell r="E91" t="str">
            <v>清远市清城区城西大道中10号中奥天赋花园3号楼2单元10层01号</v>
          </cell>
          <cell r="F91" t="str">
            <v>3号楼</v>
          </cell>
          <cell r="G91" t="str">
            <v/>
          </cell>
          <cell r="H91">
            <v>10</v>
          </cell>
          <cell r="I91">
            <v>10</v>
          </cell>
          <cell r="J91">
            <v>1</v>
          </cell>
          <cell r="K91" t="str">
            <v>无</v>
          </cell>
          <cell r="L91" t="str">
            <v>住宅</v>
          </cell>
          <cell r="M91" t="str">
            <v>其它户型</v>
          </cell>
          <cell r="N91" t="str">
            <v>住宅</v>
          </cell>
          <cell r="O91" t="str">
            <v>预测</v>
          </cell>
          <cell r="P91">
            <v>79.06</v>
          </cell>
          <cell r="Q91">
            <v>17.82</v>
          </cell>
          <cell r="R91">
            <v>96.88</v>
          </cell>
          <cell r="S91">
            <v>10083.31</v>
          </cell>
          <cell r="T91">
            <v>976871</v>
          </cell>
        </row>
        <row r="92">
          <cell r="D92" t="str">
            <v>2单元1002</v>
          </cell>
          <cell r="E92" t="str">
            <v>清远市清城区城西大道中10号中奥天赋花园3号楼2单元10层02号</v>
          </cell>
          <cell r="F92" t="str">
            <v>3号楼</v>
          </cell>
          <cell r="G92" t="str">
            <v/>
          </cell>
          <cell r="H92">
            <v>10</v>
          </cell>
          <cell r="I92">
            <v>10</v>
          </cell>
          <cell r="J92">
            <v>1</v>
          </cell>
          <cell r="K92" t="str">
            <v>无</v>
          </cell>
          <cell r="L92" t="str">
            <v>住宅</v>
          </cell>
          <cell r="M92" t="str">
            <v>其它户型</v>
          </cell>
          <cell r="N92" t="str">
            <v>住宅</v>
          </cell>
          <cell r="O92" t="str">
            <v>预测</v>
          </cell>
          <cell r="P92">
            <v>79.06</v>
          </cell>
          <cell r="Q92">
            <v>17.82</v>
          </cell>
          <cell r="R92">
            <v>96.88</v>
          </cell>
          <cell r="S92">
            <v>9797.59</v>
          </cell>
          <cell r="T92">
            <v>949191</v>
          </cell>
        </row>
        <row r="93">
          <cell r="D93" t="str">
            <v>2单元1003</v>
          </cell>
          <cell r="E93" t="str">
            <v>清远市清城区城西大道中10号中奥天赋花园3号楼2单元10层03号</v>
          </cell>
          <cell r="F93" t="str">
            <v>3号楼</v>
          </cell>
          <cell r="G93" t="str">
            <v/>
          </cell>
          <cell r="H93">
            <v>10</v>
          </cell>
          <cell r="I93">
            <v>10</v>
          </cell>
          <cell r="J93">
            <v>1</v>
          </cell>
          <cell r="K93" t="str">
            <v>无</v>
          </cell>
          <cell r="L93" t="str">
            <v>住宅</v>
          </cell>
          <cell r="M93" t="str">
            <v>其它户型</v>
          </cell>
          <cell r="N93" t="str">
            <v>住宅</v>
          </cell>
          <cell r="O93" t="str">
            <v>预测</v>
          </cell>
          <cell r="P93">
            <v>92.63</v>
          </cell>
          <cell r="Q93">
            <v>20.88</v>
          </cell>
          <cell r="R93">
            <v>113.51</v>
          </cell>
          <cell r="S93">
            <v>10511.88</v>
          </cell>
          <cell r="T93">
            <v>1193204</v>
          </cell>
        </row>
        <row r="94">
          <cell r="D94" t="str">
            <v>2单元1004</v>
          </cell>
          <cell r="E94" t="str">
            <v>清远市清城区城西大道中10号中奥天赋花园3号楼2单元10层04号</v>
          </cell>
          <cell r="F94" t="str">
            <v>3号楼</v>
          </cell>
          <cell r="G94" t="str">
            <v/>
          </cell>
          <cell r="H94">
            <v>10</v>
          </cell>
          <cell r="I94">
            <v>10</v>
          </cell>
          <cell r="J94">
            <v>1</v>
          </cell>
          <cell r="K94" t="str">
            <v>无</v>
          </cell>
          <cell r="L94" t="str">
            <v>住宅</v>
          </cell>
          <cell r="M94" t="str">
            <v>其它户型</v>
          </cell>
          <cell r="N94" t="str">
            <v>住宅</v>
          </cell>
          <cell r="O94" t="str">
            <v>预测</v>
          </cell>
          <cell r="P94">
            <v>66.25</v>
          </cell>
          <cell r="Q94">
            <v>14.93</v>
          </cell>
          <cell r="R94">
            <v>81.180000000000007</v>
          </cell>
          <cell r="S94">
            <v>9226.18</v>
          </cell>
          <cell r="T94">
            <v>748981</v>
          </cell>
        </row>
        <row r="95">
          <cell r="D95" t="str">
            <v>2单元1005</v>
          </cell>
          <cell r="E95" t="str">
            <v>清远市清城区城西大道中10号中奥天赋花园3号楼2单元10层05号</v>
          </cell>
          <cell r="F95" t="str">
            <v>3号楼</v>
          </cell>
          <cell r="G95" t="str">
            <v/>
          </cell>
          <cell r="H95">
            <v>10</v>
          </cell>
          <cell r="I95">
            <v>10</v>
          </cell>
          <cell r="J95">
            <v>1</v>
          </cell>
          <cell r="K95" t="str">
            <v>无</v>
          </cell>
          <cell r="L95" t="str">
            <v>住宅</v>
          </cell>
          <cell r="M95" t="str">
            <v>其它户型</v>
          </cell>
          <cell r="N95" t="str">
            <v>住宅</v>
          </cell>
          <cell r="O95" t="str">
            <v>预测</v>
          </cell>
          <cell r="P95">
            <v>66.25</v>
          </cell>
          <cell r="Q95">
            <v>14.93</v>
          </cell>
          <cell r="R95">
            <v>81.180000000000007</v>
          </cell>
          <cell r="S95">
            <v>9511.9</v>
          </cell>
          <cell r="T95">
            <v>772176</v>
          </cell>
        </row>
        <row r="96">
          <cell r="D96" t="str">
            <v>1单元1101</v>
          </cell>
          <cell r="E96" t="str">
            <v>清远市清城区城西大道中10号中奥天赋花园3号楼1单元11层01号</v>
          </cell>
          <cell r="F96" t="str">
            <v>3号楼</v>
          </cell>
          <cell r="G96" t="str">
            <v/>
          </cell>
          <cell r="H96">
            <v>11</v>
          </cell>
          <cell r="I96">
            <v>11</v>
          </cell>
          <cell r="J96">
            <v>1</v>
          </cell>
          <cell r="K96" t="str">
            <v>无</v>
          </cell>
          <cell r="L96" t="str">
            <v>住宅</v>
          </cell>
          <cell r="M96" t="str">
            <v>其它户型</v>
          </cell>
          <cell r="N96" t="str">
            <v>住宅</v>
          </cell>
          <cell r="O96" t="str">
            <v>预测</v>
          </cell>
          <cell r="P96">
            <v>79.06</v>
          </cell>
          <cell r="Q96">
            <v>17.82</v>
          </cell>
          <cell r="R96">
            <v>96.88</v>
          </cell>
          <cell r="S96">
            <v>9683.32</v>
          </cell>
          <cell r="T96">
            <v>938120</v>
          </cell>
        </row>
        <row r="97">
          <cell r="D97" t="str">
            <v>1单元1102</v>
          </cell>
          <cell r="E97" t="str">
            <v>清远市清城区城西大道中10号中奥天赋花园3号楼1单元11层02号</v>
          </cell>
          <cell r="F97" t="str">
            <v>3号楼</v>
          </cell>
          <cell r="G97" t="str">
            <v/>
          </cell>
          <cell r="H97">
            <v>11</v>
          </cell>
          <cell r="I97">
            <v>11</v>
          </cell>
          <cell r="J97">
            <v>1</v>
          </cell>
          <cell r="K97" t="str">
            <v>无</v>
          </cell>
          <cell r="L97" t="str">
            <v>住宅</v>
          </cell>
          <cell r="M97" t="str">
            <v>其它户型</v>
          </cell>
          <cell r="N97" t="str">
            <v>住宅</v>
          </cell>
          <cell r="O97" t="str">
            <v>预测</v>
          </cell>
          <cell r="P97">
            <v>79.06</v>
          </cell>
          <cell r="Q97">
            <v>17.82</v>
          </cell>
          <cell r="R97">
            <v>96.88</v>
          </cell>
          <cell r="S97">
            <v>9969.0300000000007</v>
          </cell>
          <cell r="T97">
            <v>965800</v>
          </cell>
        </row>
        <row r="98">
          <cell r="D98" t="str">
            <v>1单元1103</v>
          </cell>
          <cell r="E98" t="str">
            <v>清远市清城区城西大道中10号中奥天赋花园3号楼1单元11层03号</v>
          </cell>
          <cell r="F98" t="str">
            <v>3号楼</v>
          </cell>
          <cell r="G98" t="str">
            <v/>
          </cell>
          <cell r="H98">
            <v>11</v>
          </cell>
          <cell r="I98">
            <v>11</v>
          </cell>
          <cell r="J98">
            <v>1</v>
          </cell>
          <cell r="K98" t="str">
            <v>无</v>
          </cell>
          <cell r="L98" t="str">
            <v>住宅</v>
          </cell>
          <cell r="M98" t="str">
            <v>其它户型</v>
          </cell>
          <cell r="N98" t="str">
            <v>住宅</v>
          </cell>
          <cell r="O98" t="str">
            <v>预测</v>
          </cell>
          <cell r="P98">
            <v>92.63</v>
          </cell>
          <cell r="Q98">
            <v>20.88</v>
          </cell>
          <cell r="R98">
            <v>113.51</v>
          </cell>
          <cell r="S98">
            <v>10540.45</v>
          </cell>
          <cell r="T98">
            <v>1196447</v>
          </cell>
        </row>
        <row r="99">
          <cell r="D99" t="str">
            <v>1单元1104</v>
          </cell>
          <cell r="E99" t="str">
            <v>清远市清城区城西大道中10号中奥天赋花园3号楼1单元11层04号</v>
          </cell>
          <cell r="F99" t="str">
            <v>3号楼</v>
          </cell>
          <cell r="G99" t="str">
            <v/>
          </cell>
          <cell r="H99">
            <v>11</v>
          </cell>
          <cell r="I99">
            <v>11</v>
          </cell>
          <cell r="J99">
            <v>1</v>
          </cell>
          <cell r="K99" t="str">
            <v>无</v>
          </cell>
          <cell r="L99" t="str">
            <v>住宅</v>
          </cell>
          <cell r="M99" t="str">
            <v>其它户型</v>
          </cell>
          <cell r="N99" t="str">
            <v>住宅</v>
          </cell>
          <cell r="O99" t="str">
            <v>预测</v>
          </cell>
          <cell r="P99">
            <v>66.25</v>
          </cell>
          <cell r="Q99">
            <v>14.93</v>
          </cell>
          <cell r="R99">
            <v>81.180000000000007</v>
          </cell>
          <cell r="S99">
            <v>9397.6</v>
          </cell>
          <cell r="T99">
            <v>762897</v>
          </cell>
        </row>
        <row r="100">
          <cell r="D100" t="str">
            <v>1单元1105</v>
          </cell>
          <cell r="E100" t="str">
            <v>清远市清城区城西大道中10号中奥天赋花园3号楼1单元11层05号</v>
          </cell>
          <cell r="F100" t="str">
            <v>3号楼</v>
          </cell>
          <cell r="G100" t="str">
            <v/>
          </cell>
          <cell r="H100">
            <v>11</v>
          </cell>
          <cell r="I100">
            <v>11</v>
          </cell>
          <cell r="J100">
            <v>1</v>
          </cell>
          <cell r="K100" t="str">
            <v>无</v>
          </cell>
          <cell r="L100" t="str">
            <v>住宅</v>
          </cell>
          <cell r="M100" t="str">
            <v>其它户型</v>
          </cell>
          <cell r="N100" t="str">
            <v>住宅</v>
          </cell>
          <cell r="O100" t="str">
            <v>预测</v>
          </cell>
          <cell r="P100">
            <v>66.25</v>
          </cell>
          <cell r="Q100">
            <v>14.93</v>
          </cell>
          <cell r="R100">
            <v>81.180000000000007</v>
          </cell>
          <cell r="S100">
            <v>9111.89</v>
          </cell>
          <cell r="T100">
            <v>739703</v>
          </cell>
        </row>
        <row r="101">
          <cell r="D101" t="str">
            <v>2单元1101</v>
          </cell>
          <cell r="E101" t="str">
            <v>清远市清城区城西大道中10号中奥天赋花园3号楼2单元11层01号</v>
          </cell>
          <cell r="F101" t="str">
            <v>3号楼</v>
          </cell>
          <cell r="G101" t="str">
            <v/>
          </cell>
          <cell r="H101">
            <v>11</v>
          </cell>
          <cell r="I101">
            <v>11</v>
          </cell>
          <cell r="J101">
            <v>1</v>
          </cell>
          <cell r="K101" t="str">
            <v>无</v>
          </cell>
          <cell r="L101" t="str">
            <v>住宅</v>
          </cell>
          <cell r="M101" t="str">
            <v>其它户型</v>
          </cell>
          <cell r="N101" t="str">
            <v>住宅</v>
          </cell>
          <cell r="O101" t="str">
            <v>预测</v>
          </cell>
          <cell r="P101">
            <v>79.06</v>
          </cell>
          <cell r="Q101">
            <v>17.82</v>
          </cell>
          <cell r="R101">
            <v>96.88</v>
          </cell>
          <cell r="S101">
            <v>10111.89</v>
          </cell>
          <cell r="T101">
            <v>979640</v>
          </cell>
        </row>
        <row r="102">
          <cell r="D102" t="str">
            <v>2单元1102</v>
          </cell>
          <cell r="E102" t="str">
            <v>清远市清城区城西大道中10号中奥天赋花园3号楼2单元11层02号</v>
          </cell>
          <cell r="F102" t="str">
            <v>3号楼</v>
          </cell>
          <cell r="G102" t="str">
            <v/>
          </cell>
          <cell r="H102">
            <v>11</v>
          </cell>
          <cell r="I102">
            <v>11</v>
          </cell>
          <cell r="J102">
            <v>1</v>
          </cell>
          <cell r="K102" t="str">
            <v>无</v>
          </cell>
          <cell r="L102" t="str">
            <v>住宅</v>
          </cell>
          <cell r="M102" t="str">
            <v>其它户型</v>
          </cell>
          <cell r="N102" t="str">
            <v>住宅</v>
          </cell>
          <cell r="O102" t="str">
            <v>预测</v>
          </cell>
          <cell r="P102">
            <v>79.06</v>
          </cell>
          <cell r="Q102">
            <v>17.82</v>
          </cell>
          <cell r="R102">
            <v>96.88</v>
          </cell>
          <cell r="S102">
            <v>9826.18</v>
          </cell>
          <cell r="T102">
            <v>951960</v>
          </cell>
        </row>
        <row r="103">
          <cell r="D103" t="str">
            <v>2单元1103</v>
          </cell>
          <cell r="E103" t="str">
            <v>清远市清城区城西大道中10号中奥天赋花园3号楼2单元11层03号</v>
          </cell>
          <cell r="F103" t="str">
            <v>3号楼</v>
          </cell>
          <cell r="G103" t="str">
            <v/>
          </cell>
          <cell r="H103">
            <v>11</v>
          </cell>
          <cell r="I103">
            <v>11</v>
          </cell>
          <cell r="J103">
            <v>1</v>
          </cell>
          <cell r="K103" t="str">
            <v>无</v>
          </cell>
          <cell r="L103" t="str">
            <v>住宅</v>
          </cell>
          <cell r="M103" t="str">
            <v>其它户型</v>
          </cell>
          <cell r="N103" t="str">
            <v>住宅</v>
          </cell>
          <cell r="O103" t="str">
            <v>预测</v>
          </cell>
          <cell r="P103">
            <v>92.63</v>
          </cell>
          <cell r="Q103">
            <v>20.88</v>
          </cell>
          <cell r="R103">
            <v>113.51</v>
          </cell>
          <cell r="S103">
            <v>10540.45</v>
          </cell>
          <cell r="T103">
            <v>1196447</v>
          </cell>
        </row>
        <row r="104">
          <cell r="D104" t="str">
            <v>2单元1104</v>
          </cell>
          <cell r="E104" t="str">
            <v>清远市清城区城西大道中10号中奥天赋花园3号楼2单元11层04号</v>
          </cell>
          <cell r="F104" t="str">
            <v>3号楼</v>
          </cell>
          <cell r="G104" t="str">
            <v/>
          </cell>
          <cell r="H104">
            <v>11</v>
          </cell>
          <cell r="I104">
            <v>11</v>
          </cell>
          <cell r="J104">
            <v>1</v>
          </cell>
          <cell r="K104" t="str">
            <v>无</v>
          </cell>
          <cell r="L104" t="str">
            <v>住宅</v>
          </cell>
          <cell r="M104" t="str">
            <v>其它户型</v>
          </cell>
          <cell r="N104" t="str">
            <v>住宅</v>
          </cell>
          <cell r="O104" t="str">
            <v>预测</v>
          </cell>
          <cell r="P104">
            <v>66.25</v>
          </cell>
          <cell r="Q104">
            <v>14.93</v>
          </cell>
          <cell r="R104">
            <v>81.180000000000007</v>
          </cell>
          <cell r="S104">
            <v>9254.74</v>
          </cell>
          <cell r="T104">
            <v>751300</v>
          </cell>
        </row>
        <row r="105">
          <cell r="D105" t="str">
            <v>2单元1105</v>
          </cell>
          <cell r="E105" t="str">
            <v>清远市清城区城西大道中10号中奥天赋花园3号楼2单元11层05号</v>
          </cell>
          <cell r="F105" t="str">
            <v>3号楼</v>
          </cell>
          <cell r="G105" t="str">
            <v/>
          </cell>
          <cell r="H105">
            <v>11</v>
          </cell>
          <cell r="I105">
            <v>11</v>
          </cell>
          <cell r="J105">
            <v>1</v>
          </cell>
          <cell r="K105" t="str">
            <v>无</v>
          </cell>
          <cell r="L105" t="str">
            <v>住宅</v>
          </cell>
          <cell r="M105" t="str">
            <v>其它户型</v>
          </cell>
          <cell r="N105" t="str">
            <v>住宅</v>
          </cell>
          <cell r="O105" t="str">
            <v>预测</v>
          </cell>
          <cell r="P105">
            <v>66.25</v>
          </cell>
          <cell r="Q105">
            <v>14.93</v>
          </cell>
          <cell r="R105">
            <v>81.180000000000007</v>
          </cell>
          <cell r="S105">
            <v>9540.4500000000007</v>
          </cell>
          <cell r="T105">
            <v>774494</v>
          </cell>
        </row>
        <row r="106">
          <cell r="D106" t="str">
            <v>1单元1201</v>
          </cell>
          <cell r="E106" t="str">
            <v>清远市清城区城西大道中10号中奥天赋花园3号楼1单元12层01号</v>
          </cell>
          <cell r="F106" t="str">
            <v>3号楼</v>
          </cell>
          <cell r="G106" t="str">
            <v/>
          </cell>
          <cell r="H106">
            <v>12</v>
          </cell>
          <cell r="I106">
            <v>12</v>
          </cell>
          <cell r="J106">
            <v>1</v>
          </cell>
          <cell r="K106" t="str">
            <v>无</v>
          </cell>
          <cell r="L106" t="str">
            <v>住宅</v>
          </cell>
          <cell r="M106" t="str">
            <v>其它户型</v>
          </cell>
          <cell r="N106" t="str">
            <v>住宅</v>
          </cell>
          <cell r="O106" t="str">
            <v>预测</v>
          </cell>
          <cell r="P106">
            <v>79.06</v>
          </cell>
          <cell r="Q106">
            <v>17.82</v>
          </cell>
          <cell r="R106">
            <v>96.88</v>
          </cell>
          <cell r="S106">
            <v>9711.9</v>
          </cell>
          <cell r="T106">
            <v>940889</v>
          </cell>
        </row>
        <row r="107">
          <cell r="D107" t="str">
            <v>1单元1202</v>
          </cell>
          <cell r="E107" t="str">
            <v>清远市清城区城西大道中10号中奥天赋花园3号楼1单元12层02号</v>
          </cell>
          <cell r="F107" t="str">
            <v>3号楼</v>
          </cell>
          <cell r="G107" t="str">
            <v/>
          </cell>
          <cell r="H107">
            <v>12</v>
          </cell>
          <cell r="I107">
            <v>12</v>
          </cell>
          <cell r="J107">
            <v>1</v>
          </cell>
          <cell r="K107" t="str">
            <v>无</v>
          </cell>
          <cell r="L107" t="str">
            <v>住宅</v>
          </cell>
          <cell r="M107" t="str">
            <v>其它户型</v>
          </cell>
          <cell r="N107" t="str">
            <v>住宅</v>
          </cell>
          <cell r="O107" t="str">
            <v>预测</v>
          </cell>
          <cell r="P107">
            <v>79.06</v>
          </cell>
          <cell r="Q107">
            <v>17.82</v>
          </cell>
          <cell r="R107">
            <v>96.88</v>
          </cell>
          <cell r="S107">
            <v>9997.6200000000008</v>
          </cell>
          <cell r="T107">
            <v>968569</v>
          </cell>
        </row>
        <row r="108">
          <cell r="D108" t="str">
            <v>1单元1203</v>
          </cell>
          <cell r="E108" t="str">
            <v>清远市清城区城西大道中10号中奥天赋花园3号楼1单元12层03号</v>
          </cell>
          <cell r="F108" t="str">
            <v>3号楼</v>
          </cell>
          <cell r="G108" t="str">
            <v/>
          </cell>
          <cell r="H108">
            <v>12</v>
          </cell>
          <cell r="I108">
            <v>12</v>
          </cell>
          <cell r="J108">
            <v>1</v>
          </cell>
          <cell r="K108" t="str">
            <v>无</v>
          </cell>
          <cell r="L108" t="str">
            <v>住宅</v>
          </cell>
          <cell r="M108" t="str">
            <v>其它户型</v>
          </cell>
          <cell r="N108" t="str">
            <v>住宅</v>
          </cell>
          <cell r="O108" t="str">
            <v>预测</v>
          </cell>
          <cell r="P108">
            <v>92.63</v>
          </cell>
          <cell r="Q108">
            <v>20.88</v>
          </cell>
          <cell r="R108">
            <v>113.51</v>
          </cell>
          <cell r="S108">
            <v>10569.03</v>
          </cell>
          <cell r="T108">
            <v>1199691</v>
          </cell>
        </row>
        <row r="109">
          <cell r="D109" t="str">
            <v>1单元1204</v>
          </cell>
          <cell r="E109" t="str">
            <v>清远市清城区城西大道中10号中奥天赋花园3号楼1单元12层04号</v>
          </cell>
          <cell r="F109" t="str">
            <v>3号楼</v>
          </cell>
          <cell r="G109" t="str">
            <v/>
          </cell>
          <cell r="H109">
            <v>12</v>
          </cell>
          <cell r="I109">
            <v>12</v>
          </cell>
          <cell r="J109">
            <v>1</v>
          </cell>
          <cell r="K109" t="str">
            <v>无</v>
          </cell>
          <cell r="L109" t="str">
            <v>住宅</v>
          </cell>
          <cell r="M109" t="str">
            <v>其它户型</v>
          </cell>
          <cell r="N109" t="str">
            <v>住宅</v>
          </cell>
          <cell r="O109" t="str">
            <v>预测</v>
          </cell>
          <cell r="P109">
            <v>66.25</v>
          </cell>
          <cell r="Q109">
            <v>14.93</v>
          </cell>
          <cell r="R109">
            <v>81.180000000000007</v>
          </cell>
          <cell r="S109">
            <v>9426.18</v>
          </cell>
          <cell r="T109">
            <v>765217</v>
          </cell>
        </row>
        <row r="110">
          <cell r="D110" t="str">
            <v>1单元1205</v>
          </cell>
          <cell r="E110" t="str">
            <v>清远市清城区城西大道中10号中奥天赋花园3号楼1单元12层05号</v>
          </cell>
          <cell r="F110" t="str">
            <v>3号楼</v>
          </cell>
          <cell r="G110" t="str">
            <v/>
          </cell>
          <cell r="H110">
            <v>12</v>
          </cell>
          <cell r="I110">
            <v>12</v>
          </cell>
          <cell r="J110">
            <v>1</v>
          </cell>
          <cell r="K110" t="str">
            <v>无</v>
          </cell>
          <cell r="L110" t="str">
            <v>住宅</v>
          </cell>
          <cell r="M110" t="str">
            <v>其它户型</v>
          </cell>
          <cell r="N110" t="str">
            <v>住宅</v>
          </cell>
          <cell r="O110" t="str">
            <v>预测</v>
          </cell>
          <cell r="P110">
            <v>66.25</v>
          </cell>
          <cell r="Q110">
            <v>14.93</v>
          </cell>
          <cell r="R110">
            <v>81.180000000000007</v>
          </cell>
          <cell r="S110">
            <v>9140.4699999999993</v>
          </cell>
          <cell r="T110">
            <v>742023</v>
          </cell>
        </row>
        <row r="111">
          <cell r="D111" t="str">
            <v>2单元1201</v>
          </cell>
          <cell r="E111" t="str">
            <v>清远市清城区城西大道中10号中奥天赋花园3号楼2单元12层01号</v>
          </cell>
          <cell r="F111" t="str">
            <v>3号楼</v>
          </cell>
          <cell r="G111" t="str">
            <v/>
          </cell>
          <cell r="H111">
            <v>12</v>
          </cell>
          <cell r="I111">
            <v>12</v>
          </cell>
          <cell r="J111">
            <v>1</v>
          </cell>
          <cell r="K111" t="str">
            <v>无</v>
          </cell>
          <cell r="L111" t="str">
            <v>住宅</v>
          </cell>
          <cell r="M111" t="str">
            <v>其它户型</v>
          </cell>
          <cell r="N111" t="str">
            <v>住宅</v>
          </cell>
          <cell r="O111" t="str">
            <v>预测</v>
          </cell>
          <cell r="P111">
            <v>79.06</v>
          </cell>
          <cell r="Q111">
            <v>17.82</v>
          </cell>
          <cell r="R111">
            <v>96.88</v>
          </cell>
          <cell r="S111">
            <v>10140.469999999999</v>
          </cell>
          <cell r="T111">
            <v>982409</v>
          </cell>
        </row>
        <row r="112">
          <cell r="D112" t="str">
            <v>2单元1202</v>
          </cell>
          <cell r="E112" t="str">
            <v>清远市清城区城西大道中10号中奥天赋花园3号楼2单元12层02号</v>
          </cell>
          <cell r="F112" t="str">
            <v>3号楼</v>
          </cell>
          <cell r="G112" t="str">
            <v/>
          </cell>
          <cell r="H112">
            <v>12</v>
          </cell>
          <cell r="I112">
            <v>12</v>
          </cell>
          <cell r="J112">
            <v>1</v>
          </cell>
          <cell r="K112" t="str">
            <v>无</v>
          </cell>
          <cell r="L112" t="str">
            <v>住宅</v>
          </cell>
          <cell r="M112" t="str">
            <v>其它户型</v>
          </cell>
          <cell r="N112" t="str">
            <v>住宅</v>
          </cell>
          <cell r="O112" t="str">
            <v>预测</v>
          </cell>
          <cell r="P112">
            <v>79.06</v>
          </cell>
          <cell r="Q112">
            <v>17.82</v>
          </cell>
          <cell r="R112">
            <v>96.88</v>
          </cell>
          <cell r="S112">
            <v>9854.76</v>
          </cell>
          <cell r="T112">
            <v>954729</v>
          </cell>
        </row>
        <row r="113">
          <cell r="D113" t="str">
            <v>2单元1203</v>
          </cell>
          <cell r="E113" t="str">
            <v>清远市清城区城西大道中10号中奥天赋花园3号楼2单元12层03号</v>
          </cell>
          <cell r="F113" t="str">
            <v>3号楼</v>
          </cell>
          <cell r="G113" t="str">
            <v/>
          </cell>
          <cell r="H113">
            <v>12</v>
          </cell>
          <cell r="I113">
            <v>12</v>
          </cell>
          <cell r="J113">
            <v>1</v>
          </cell>
          <cell r="K113" t="str">
            <v>无</v>
          </cell>
          <cell r="L113" t="str">
            <v>住宅</v>
          </cell>
          <cell r="M113" t="str">
            <v>其它户型</v>
          </cell>
          <cell r="N113" t="str">
            <v>住宅</v>
          </cell>
          <cell r="O113" t="str">
            <v>预测</v>
          </cell>
          <cell r="P113">
            <v>92.63</v>
          </cell>
          <cell r="Q113">
            <v>20.88</v>
          </cell>
          <cell r="R113">
            <v>113.51</v>
          </cell>
          <cell r="S113">
            <v>10569.03</v>
          </cell>
          <cell r="T113">
            <v>1199691</v>
          </cell>
        </row>
        <row r="114">
          <cell r="D114" t="str">
            <v>2单元1204</v>
          </cell>
          <cell r="E114" t="str">
            <v>清远市清城区城西大道中10号中奥天赋花园3号楼2单元12层04号</v>
          </cell>
          <cell r="F114" t="str">
            <v>3号楼</v>
          </cell>
          <cell r="G114" t="str">
            <v/>
          </cell>
          <cell r="H114">
            <v>12</v>
          </cell>
          <cell r="I114">
            <v>12</v>
          </cell>
          <cell r="J114">
            <v>1</v>
          </cell>
          <cell r="K114" t="str">
            <v>无</v>
          </cell>
          <cell r="L114" t="str">
            <v>住宅</v>
          </cell>
          <cell r="M114" t="str">
            <v>其它户型</v>
          </cell>
          <cell r="N114" t="str">
            <v>住宅</v>
          </cell>
          <cell r="O114" t="str">
            <v>预测</v>
          </cell>
          <cell r="P114">
            <v>66.25</v>
          </cell>
          <cell r="Q114">
            <v>14.93</v>
          </cell>
          <cell r="R114">
            <v>81.180000000000007</v>
          </cell>
          <cell r="S114">
            <v>9283.32</v>
          </cell>
          <cell r="T114">
            <v>753620</v>
          </cell>
        </row>
        <row r="115">
          <cell r="D115" t="str">
            <v>2单元1205</v>
          </cell>
          <cell r="E115" t="str">
            <v>清远市清城区城西大道中10号中奥天赋花园3号楼2单元12层05号</v>
          </cell>
          <cell r="F115" t="str">
            <v>3号楼</v>
          </cell>
          <cell r="G115" t="str">
            <v/>
          </cell>
          <cell r="H115">
            <v>12</v>
          </cell>
          <cell r="I115">
            <v>12</v>
          </cell>
          <cell r="J115">
            <v>1</v>
          </cell>
          <cell r="K115" t="str">
            <v>无</v>
          </cell>
          <cell r="L115" t="str">
            <v>住宅</v>
          </cell>
          <cell r="M115" t="str">
            <v>其它户型</v>
          </cell>
          <cell r="N115" t="str">
            <v>住宅</v>
          </cell>
          <cell r="O115" t="str">
            <v>预测</v>
          </cell>
          <cell r="P115">
            <v>66.25</v>
          </cell>
          <cell r="Q115">
            <v>14.93</v>
          </cell>
          <cell r="R115">
            <v>81.180000000000007</v>
          </cell>
          <cell r="S115">
            <v>9569.0300000000007</v>
          </cell>
          <cell r="T115">
            <v>776814</v>
          </cell>
        </row>
        <row r="116">
          <cell r="D116" t="str">
            <v>1单元1301</v>
          </cell>
          <cell r="E116" t="str">
            <v>清远市清城区城西大道中10号中奥天赋花园3号楼1单元13层01号</v>
          </cell>
          <cell r="F116" t="str">
            <v>3号楼</v>
          </cell>
          <cell r="G116" t="str">
            <v/>
          </cell>
          <cell r="H116">
            <v>13</v>
          </cell>
          <cell r="I116">
            <v>13</v>
          </cell>
          <cell r="J116">
            <v>1</v>
          </cell>
          <cell r="K116" t="str">
            <v>无</v>
          </cell>
          <cell r="L116" t="str">
            <v>住宅</v>
          </cell>
          <cell r="M116" t="str">
            <v>其它户型</v>
          </cell>
          <cell r="N116" t="str">
            <v>住宅</v>
          </cell>
          <cell r="O116" t="str">
            <v>预测</v>
          </cell>
          <cell r="P116">
            <v>79.06</v>
          </cell>
          <cell r="Q116">
            <v>17.82</v>
          </cell>
          <cell r="R116">
            <v>96.88</v>
          </cell>
          <cell r="S116">
            <v>9740.4599999999991</v>
          </cell>
          <cell r="T116">
            <v>943656</v>
          </cell>
        </row>
        <row r="117">
          <cell r="D117" t="str">
            <v>1单元1302</v>
          </cell>
          <cell r="E117" t="str">
            <v>清远市清城区城西大道中10号中奥天赋花园3号楼1单元13层02号</v>
          </cell>
          <cell r="F117" t="str">
            <v>3号楼</v>
          </cell>
          <cell r="G117" t="str">
            <v/>
          </cell>
          <cell r="H117">
            <v>13</v>
          </cell>
          <cell r="I117">
            <v>13</v>
          </cell>
          <cell r="J117">
            <v>1</v>
          </cell>
          <cell r="K117" t="str">
            <v>无</v>
          </cell>
          <cell r="L117" t="str">
            <v>住宅</v>
          </cell>
          <cell r="M117" t="str">
            <v>其它户型</v>
          </cell>
          <cell r="N117" t="str">
            <v>住宅</v>
          </cell>
          <cell r="O117" t="str">
            <v>预测</v>
          </cell>
          <cell r="P117">
            <v>79.06</v>
          </cell>
          <cell r="Q117">
            <v>17.82</v>
          </cell>
          <cell r="R117">
            <v>96.88</v>
          </cell>
          <cell r="S117">
            <v>10026.18</v>
          </cell>
          <cell r="T117">
            <v>971336</v>
          </cell>
        </row>
        <row r="118">
          <cell r="D118" t="str">
            <v>1单元1303</v>
          </cell>
          <cell r="E118" t="str">
            <v>清远市清城区城西大道中10号中奥天赋花园3号楼1单元13层03号</v>
          </cell>
          <cell r="F118" t="str">
            <v>3号楼</v>
          </cell>
          <cell r="G118" t="str">
            <v/>
          </cell>
          <cell r="H118">
            <v>13</v>
          </cell>
          <cell r="I118">
            <v>13</v>
          </cell>
          <cell r="J118">
            <v>1</v>
          </cell>
          <cell r="K118" t="str">
            <v>无</v>
          </cell>
          <cell r="L118" t="str">
            <v>住宅</v>
          </cell>
          <cell r="M118" t="str">
            <v>其它户型</v>
          </cell>
          <cell r="N118" t="str">
            <v>住宅</v>
          </cell>
          <cell r="O118" t="str">
            <v>预测</v>
          </cell>
          <cell r="P118">
            <v>92.63</v>
          </cell>
          <cell r="Q118">
            <v>20.88</v>
          </cell>
          <cell r="R118">
            <v>113.51</v>
          </cell>
          <cell r="S118">
            <v>10597.6</v>
          </cell>
          <cell r="T118">
            <v>1202934</v>
          </cell>
        </row>
        <row r="119">
          <cell r="D119" t="str">
            <v>1单元1304</v>
          </cell>
          <cell r="E119" t="str">
            <v>清远市清城区城西大道中10号中奥天赋花园3号楼1单元13层04号</v>
          </cell>
          <cell r="F119" t="str">
            <v>3号楼</v>
          </cell>
          <cell r="G119" t="str">
            <v/>
          </cell>
          <cell r="H119">
            <v>13</v>
          </cell>
          <cell r="I119">
            <v>13</v>
          </cell>
          <cell r="J119">
            <v>1</v>
          </cell>
          <cell r="K119" t="str">
            <v>无</v>
          </cell>
          <cell r="L119" t="str">
            <v>住宅</v>
          </cell>
          <cell r="M119" t="str">
            <v>其它户型</v>
          </cell>
          <cell r="N119" t="str">
            <v>住宅</v>
          </cell>
          <cell r="O119" t="str">
            <v>预测</v>
          </cell>
          <cell r="P119">
            <v>66.25</v>
          </cell>
          <cell r="Q119">
            <v>14.93</v>
          </cell>
          <cell r="R119">
            <v>81.180000000000007</v>
          </cell>
          <cell r="S119">
            <v>9454.74</v>
          </cell>
          <cell r="T119">
            <v>767536</v>
          </cell>
        </row>
        <row r="120">
          <cell r="D120" t="str">
            <v>1单元1305</v>
          </cell>
          <cell r="E120" t="str">
            <v>清远市清城区城西大道中10号中奥天赋花园3号楼1单元13层05号</v>
          </cell>
          <cell r="F120" t="str">
            <v>3号楼</v>
          </cell>
          <cell r="G120" t="str">
            <v/>
          </cell>
          <cell r="H120">
            <v>13</v>
          </cell>
          <cell r="I120">
            <v>13</v>
          </cell>
          <cell r="J120">
            <v>1</v>
          </cell>
          <cell r="K120" t="str">
            <v>无</v>
          </cell>
          <cell r="L120" t="str">
            <v>住宅</v>
          </cell>
          <cell r="M120" t="str">
            <v>其它户型</v>
          </cell>
          <cell r="N120" t="str">
            <v>住宅</v>
          </cell>
          <cell r="O120" t="str">
            <v>预测</v>
          </cell>
          <cell r="P120">
            <v>66.25</v>
          </cell>
          <cell r="Q120">
            <v>14.93</v>
          </cell>
          <cell r="R120">
            <v>81.180000000000007</v>
          </cell>
          <cell r="S120">
            <v>9169.02</v>
          </cell>
          <cell r="T120">
            <v>744341</v>
          </cell>
        </row>
        <row r="121">
          <cell r="D121" t="str">
            <v>2单元1301</v>
          </cell>
          <cell r="E121" t="str">
            <v>清远市清城区城西大道中10号中奥天赋花园3号楼2单元13层01号</v>
          </cell>
          <cell r="F121" t="str">
            <v>3号楼</v>
          </cell>
          <cell r="G121" t="str">
            <v/>
          </cell>
          <cell r="H121">
            <v>13</v>
          </cell>
          <cell r="I121">
            <v>13</v>
          </cell>
          <cell r="J121">
            <v>1</v>
          </cell>
          <cell r="K121" t="str">
            <v>无</v>
          </cell>
          <cell r="L121" t="str">
            <v>住宅</v>
          </cell>
          <cell r="M121" t="str">
            <v>其它户型</v>
          </cell>
          <cell r="N121" t="str">
            <v>住宅</v>
          </cell>
          <cell r="O121" t="str">
            <v>预测</v>
          </cell>
          <cell r="P121">
            <v>79.06</v>
          </cell>
          <cell r="Q121">
            <v>17.82</v>
          </cell>
          <cell r="R121">
            <v>96.88</v>
          </cell>
          <cell r="S121">
            <v>10169.030000000001</v>
          </cell>
          <cell r="T121">
            <v>985176</v>
          </cell>
        </row>
        <row r="122">
          <cell r="D122" t="str">
            <v>2单元1302</v>
          </cell>
          <cell r="E122" t="str">
            <v>清远市清城区城西大道中10号中奥天赋花园3号楼2单元13层02号</v>
          </cell>
          <cell r="F122" t="str">
            <v>3号楼</v>
          </cell>
          <cell r="G122" t="str">
            <v/>
          </cell>
          <cell r="H122">
            <v>13</v>
          </cell>
          <cell r="I122">
            <v>13</v>
          </cell>
          <cell r="J122">
            <v>1</v>
          </cell>
          <cell r="K122" t="str">
            <v>无</v>
          </cell>
          <cell r="L122" t="str">
            <v>住宅</v>
          </cell>
          <cell r="M122" t="str">
            <v>其它户型</v>
          </cell>
          <cell r="N122" t="str">
            <v>住宅</v>
          </cell>
          <cell r="O122" t="str">
            <v>预测</v>
          </cell>
          <cell r="P122">
            <v>79.06</v>
          </cell>
          <cell r="Q122">
            <v>17.82</v>
          </cell>
          <cell r="R122">
            <v>96.88</v>
          </cell>
          <cell r="S122">
            <v>9883.32</v>
          </cell>
          <cell r="T122">
            <v>957496</v>
          </cell>
        </row>
        <row r="123">
          <cell r="D123" t="str">
            <v>2单元1303</v>
          </cell>
          <cell r="E123" t="str">
            <v>清远市清城区城西大道中10号中奥天赋花园3号楼2单元13层03号</v>
          </cell>
          <cell r="F123" t="str">
            <v>3号楼</v>
          </cell>
          <cell r="G123" t="str">
            <v/>
          </cell>
          <cell r="H123">
            <v>13</v>
          </cell>
          <cell r="I123">
            <v>13</v>
          </cell>
          <cell r="J123">
            <v>1</v>
          </cell>
          <cell r="K123" t="str">
            <v>无</v>
          </cell>
          <cell r="L123" t="str">
            <v>住宅</v>
          </cell>
          <cell r="M123" t="str">
            <v>其它户型</v>
          </cell>
          <cell r="N123" t="str">
            <v>住宅</v>
          </cell>
          <cell r="O123" t="str">
            <v>预测</v>
          </cell>
          <cell r="P123">
            <v>92.63</v>
          </cell>
          <cell r="Q123">
            <v>20.88</v>
          </cell>
          <cell r="R123">
            <v>113.51</v>
          </cell>
          <cell r="S123">
            <v>10597.6</v>
          </cell>
          <cell r="T123">
            <v>1202934</v>
          </cell>
        </row>
        <row r="124">
          <cell r="D124" t="str">
            <v>2单元1304</v>
          </cell>
          <cell r="E124" t="str">
            <v>清远市清城区城西大道中10号中奥天赋花园3号楼2单元13层04号</v>
          </cell>
          <cell r="F124" t="str">
            <v>3号楼</v>
          </cell>
          <cell r="G124" t="str">
            <v/>
          </cell>
          <cell r="H124">
            <v>13</v>
          </cell>
          <cell r="I124">
            <v>13</v>
          </cell>
          <cell r="J124">
            <v>1</v>
          </cell>
          <cell r="K124" t="str">
            <v>无</v>
          </cell>
          <cell r="L124" t="str">
            <v>住宅</v>
          </cell>
          <cell r="M124" t="str">
            <v>其它户型</v>
          </cell>
          <cell r="N124" t="str">
            <v>住宅</v>
          </cell>
          <cell r="O124" t="str">
            <v>预测</v>
          </cell>
          <cell r="P124">
            <v>66.25</v>
          </cell>
          <cell r="Q124">
            <v>14.93</v>
          </cell>
          <cell r="R124">
            <v>81.180000000000007</v>
          </cell>
          <cell r="S124">
            <v>9311.89</v>
          </cell>
          <cell r="T124">
            <v>755939</v>
          </cell>
        </row>
        <row r="125">
          <cell r="D125" t="str">
            <v>2单元1305</v>
          </cell>
          <cell r="E125" t="str">
            <v>清远市清城区城西大道中10号中奥天赋花园3号楼2单元13层05号</v>
          </cell>
          <cell r="F125" t="str">
            <v>3号楼</v>
          </cell>
          <cell r="G125" t="str">
            <v/>
          </cell>
          <cell r="H125">
            <v>13</v>
          </cell>
          <cell r="I125">
            <v>13</v>
          </cell>
          <cell r="J125">
            <v>1</v>
          </cell>
          <cell r="K125" t="str">
            <v>无</v>
          </cell>
          <cell r="L125" t="str">
            <v>住宅</v>
          </cell>
          <cell r="M125" t="str">
            <v>其它户型</v>
          </cell>
          <cell r="N125" t="str">
            <v>住宅</v>
          </cell>
          <cell r="O125" t="str">
            <v>预测</v>
          </cell>
          <cell r="P125">
            <v>66.25</v>
          </cell>
          <cell r="Q125">
            <v>14.93</v>
          </cell>
          <cell r="R125">
            <v>81.180000000000007</v>
          </cell>
          <cell r="S125">
            <v>9597.6</v>
          </cell>
          <cell r="T125">
            <v>779133</v>
          </cell>
        </row>
        <row r="126">
          <cell r="D126" t="str">
            <v>1单元1401</v>
          </cell>
          <cell r="E126" t="str">
            <v>清远市清城区城西大道中10号中奥天赋花园3号楼1单元14层01号</v>
          </cell>
          <cell r="F126" t="str">
            <v>3号楼</v>
          </cell>
          <cell r="G126" t="str">
            <v/>
          </cell>
          <cell r="H126">
            <v>14</v>
          </cell>
          <cell r="I126">
            <v>14</v>
          </cell>
          <cell r="J126">
            <v>1</v>
          </cell>
          <cell r="K126" t="str">
            <v>无</v>
          </cell>
          <cell r="L126" t="str">
            <v>住宅</v>
          </cell>
          <cell r="M126" t="str">
            <v>其它户型</v>
          </cell>
          <cell r="N126" t="str">
            <v>住宅</v>
          </cell>
          <cell r="O126" t="str">
            <v>预测</v>
          </cell>
          <cell r="P126">
            <v>79.06</v>
          </cell>
          <cell r="Q126">
            <v>17.82</v>
          </cell>
          <cell r="R126">
            <v>96.88</v>
          </cell>
          <cell r="S126">
            <v>9340.4599999999991</v>
          </cell>
          <cell r="T126">
            <v>904904</v>
          </cell>
        </row>
        <row r="127">
          <cell r="D127" t="str">
            <v>1单元1402</v>
          </cell>
          <cell r="E127" t="str">
            <v>清远市清城区城西大道中10号中奥天赋花园3号楼1单元14层02号</v>
          </cell>
          <cell r="F127" t="str">
            <v>3号楼</v>
          </cell>
          <cell r="G127" t="str">
            <v/>
          </cell>
          <cell r="H127">
            <v>14</v>
          </cell>
          <cell r="I127">
            <v>14</v>
          </cell>
          <cell r="J127">
            <v>1</v>
          </cell>
          <cell r="K127" t="str">
            <v>无</v>
          </cell>
          <cell r="L127" t="str">
            <v>住宅</v>
          </cell>
          <cell r="M127" t="str">
            <v>其它户型</v>
          </cell>
          <cell r="N127" t="str">
            <v>住宅</v>
          </cell>
          <cell r="O127" t="str">
            <v>预测</v>
          </cell>
          <cell r="P127">
            <v>79.06</v>
          </cell>
          <cell r="Q127">
            <v>17.82</v>
          </cell>
          <cell r="R127">
            <v>96.88</v>
          </cell>
          <cell r="S127">
            <v>9626.18</v>
          </cell>
          <cell r="T127">
            <v>932584</v>
          </cell>
        </row>
        <row r="128">
          <cell r="D128" t="str">
            <v>1单元1403</v>
          </cell>
          <cell r="E128" t="str">
            <v>清远市清城区城西大道中10号中奥天赋花园3号楼1单元14层03号</v>
          </cell>
          <cell r="F128" t="str">
            <v>3号楼</v>
          </cell>
          <cell r="G128" t="str">
            <v/>
          </cell>
          <cell r="H128">
            <v>14</v>
          </cell>
          <cell r="I128">
            <v>14</v>
          </cell>
          <cell r="J128">
            <v>1</v>
          </cell>
          <cell r="K128" t="str">
            <v>无</v>
          </cell>
          <cell r="L128" t="str">
            <v>住宅</v>
          </cell>
          <cell r="M128" t="str">
            <v>其它户型</v>
          </cell>
          <cell r="N128" t="str">
            <v>住宅</v>
          </cell>
          <cell r="O128" t="str">
            <v>预测</v>
          </cell>
          <cell r="P128">
            <v>92.63</v>
          </cell>
          <cell r="Q128">
            <v>20.88</v>
          </cell>
          <cell r="R128">
            <v>113.51</v>
          </cell>
          <cell r="S128">
            <v>10197.6</v>
          </cell>
          <cell r="T128">
            <v>1157530</v>
          </cell>
        </row>
        <row r="129">
          <cell r="D129" t="str">
            <v>1单元1404</v>
          </cell>
          <cell r="E129" t="str">
            <v>清远市清城区城西大道中10号中奥天赋花园3号楼1单元14层04号</v>
          </cell>
          <cell r="F129" t="str">
            <v>3号楼</v>
          </cell>
          <cell r="G129" t="str">
            <v/>
          </cell>
          <cell r="H129">
            <v>14</v>
          </cell>
          <cell r="I129">
            <v>14</v>
          </cell>
          <cell r="J129">
            <v>1</v>
          </cell>
          <cell r="K129" t="str">
            <v>无</v>
          </cell>
          <cell r="L129" t="str">
            <v>住宅</v>
          </cell>
          <cell r="M129" t="str">
            <v>其它户型</v>
          </cell>
          <cell r="N129" t="str">
            <v>住宅</v>
          </cell>
          <cell r="O129" t="str">
            <v>预测</v>
          </cell>
          <cell r="P129">
            <v>66.25</v>
          </cell>
          <cell r="Q129">
            <v>14.93</v>
          </cell>
          <cell r="R129">
            <v>81.180000000000007</v>
          </cell>
          <cell r="S129">
            <v>9054.74</v>
          </cell>
          <cell r="T129">
            <v>735064</v>
          </cell>
        </row>
        <row r="130">
          <cell r="D130" t="str">
            <v>1单元1405</v>
          </cell>
          <cell r="E130" t="str">
            <v>清远市清城区城西大道中10号中奥天赋花园3号楼1单元14层05号</v>
          </cell>
          <cell r="F130" t="str">
            <v>3号楼</v>
          </cell>
          <cell r="G130" t="str">
            <v/>
          </cell>
          <cell r="H130">
            <v>14</v>
          </cell>
          <cell r="I130">
            <v>14</v>
          </cell>
          <cell r="J130">
            <v>1</v>
          </cell>
          <cell r="K130" t="str">
            <v>无</v>
          </cell>
          <cell r="L130" t="str">
            <v>住宅</v>
          </cell>
          <cell r="M130" t="str">
            <v>其它户型</v>
          </cell>
          <cell r="N130" t="str">
            <v>住宅</v>
          </cell>
          <cell r="O130" t="str">
            <v>预测</v>
          </cell>
          <cell r="P130">
            <v>66.25</v>
          </cell>
          <cell r="Q130">
            <v>14.93</v>
          </cell>
          <cell r="R130">
            <v>81.180000000000007</v>
          </cell>
          <cell r="S130">
            <v>8769.0300000000007</v>
          </cell>
          <cell r="T130">
            <v>711870</v>
          </cell>
        </row>
        <row r="131">
          <cell r="D131" t="str">
            <v>2单元1401</v>
          </cell>
          <cell r="E131" t="str">
            <v>清远市清城区城西大道中10号中奥天赋花园3号楼2单元14层01号</v>
          </cell>
          <cell r="F131" t="str">
            <v>3号楼</v>
          </cell>
          <cell r="G131" t="str">
            <v/>
          </cell>
          <cell r="H131">
            <v>14</v>
          </cell>
          <cell r="I131">
            <v>14</v>
          </cell>
          <cell r="J131">
            <v>1</v>
          </cell>
          <cell r="K131" t="str">
            <v>无</v>
          </cell>
          <cell r="L131" t="str">
            <v>住宅</v>
          </cell>
          <cell r="M131" t="str">
            <v>其它户型</v>
          </cell>
          <cell r="N131" t="str">
            <v>住宅</v>
          </cell>
          <cell r="O131" t="str">
            <v>预测</v>
          </cell>
          <cell r="P131">
            <v>79.06</v>
          </cell>
          <cell r="Q131">
            <v>17.82</v>
          </cell>
          <cell r="R131">
            <v>96.88</v>
          </cell>
          <cell r="S131">
            <v>9769.0300000000007</v>
          </cell>
          <cell r="T131">
            <v>946424</v>
          </cell>
        </row>
        <row r="132">
          <cell r="D132" t="str">
            <v>2单元1402</v>
          </cell>
          <cell r="E132" t="str">
            <v>清远市清城区城西大道中10号中奥天赋花园3号楼2单元14层02号</v>
          </cell>
          <cell r="F132" t="str">
            <v>3号楼</v>
          </cell>
          <cell r="G132" t="str">
            <v/>
          </cell>
          <cell r="H132">
            <v>14</v>
          </cell>
          <cell r="I132">
            <v>14</v>
          </cell>
          <cell r="J132">
            <v>1</v>
          </cell>
          <cell r="K132" t="str">
            <v>无</v>
          </cell>
          <cell r="L132" t="str">
            <v>住宅</v>
          </cell>
          <cell r="M132" t="str">
            <v>其它户型</v>
          </cell>
          <cell r="N132" t="str">
            <v>住宅</v>
          </cell>
          <cell r="O132" t="str">
            <v>预测</v>
          </cell>
          <cell r="P132">
            <v>79.06</v>
          </cell>
          <cell r="Q132">
            <v>17.82</v>
          </cell>
          <cell r="R132">
            <v>96.88</v>
          </cell>
          <cell r="S132">
            <v>9483.32</v>
          </cell>
          <cell r="T132">
            <v>918744</v>
          </cell>
        </row>
        <row r="133">
          <cell r="D133" t="str">
            <v>2单元1403</v>
          </cell>
          <cell r="E133" t="str">
            <v>清远市清城区城西大道中10号中奥天赋花园3号楼2单元14层03号</v>
          </cell>
          <cell r="F133" t="str">
            <v>3号楼</v>
          </cell>
          <cell r="G133" t="str">
            <v/>
          </cell>
          <cell r="H133">
            <v>14</v>
          </cell>
          <cell r="I133">
            <v>14</v>
          </cell>
          <cell r="J133">
            <v>1</v>
          </cell>
          <cell r="K133" t="str">
            <v>无</v>
          </cell>
          <cell r="L133" t="str">
            <v>住宅</v>
          </cell>
          <cell r="M133" t="str">
            <v>其它户型</v>
          </cell>
          <cell r="N133" t="str">
            <v>住宅</v>
          </cell>
          <cell r="O133" t="str">
            <v>预测</v>
          </cell>
          <cell r="P133">
            <v>92.63</v>
          </cell>
          <cell r="Q133">
            <v>20.88</v>
          </cell>
          <cell r="R133">
            <v>113.51</v>
          </cell>
          <cell r="S133">
            <v>10197.6</v>
          </cell>
          <cell r="T133">
            <v>1157530</v>
          </cell>
        </row>
        <row r="134">
          <cell r="D134" t="str">
            <v>2单元1404</v>
          </cell>
          <cell r="E134" t="str">
            <v>清远市清城区城西大道中10号中奥天赋花园3号楼2单元14层04号</v>
          </cell>
          <cell r="F134" t="str">
            <v>3号楼</v>
          </cell>
          <cell r="G134" t="str">
            <v/>
          </cell>
          <cell r="H134">
            <v>14</v>
          </cell>
          <cell r="I134">
            <v>14</v>
          </cell>
          <cell r="J134">
            <v>1</v>
          </cell>
          <cell r="K134" t="str">
            <v>无</v>
          </cell>
          <cell r="L134" t="str">
            <v>住宅</v>
          </cell>
          <cell r="M134" t="str">
            <v>其它户型</v>
          </cell>
          <cell r="N134" t="str">
            <v>住宅</v>
          </cell>
          <cell r="O134" t="str">
            <v>预测</v>
          </cell>
          <cell r="P134">
            <v>66.25</v>
          </cell>
          <cell r="Q134">
            <v>14.93</v>
          </cell>
          <cell r="R134">
            <v>81.180000000000007</v>
          </cell>
          <cell r="S134">
            <v>8911.89</v>
          </cell>
          <cell r="T134">
            <v>723467</v>
          </cell>
        </row>
        <row r="135">
          <cell r="D135" t="str">
            <v>2单元1405</v>
          </cell>
          <cell r="E135" t="str">
            <v>清远市清城区城西大道中10号中奥天赋花园3号楼2单元14层05号</v>
          </cell>
          <cell r="F135" t="str">
            <v>3号楼</v>
          </cell>
          <cell r="G135" t="str">
            <v/>
          </cell>
          <cell r="H135">
            <v>14</v>
          </cell>
          <cell r="I135">
            <v>14</v>
          </cell>
          <cell r="J135">
            <v>1</v>
          </cell>
          <cell r="K135" t="str">
            <v>无</v>
          </cell>
          <cell r="L135" t="str">
            <v>住宅</v>
          </cell>
          <cell r="M135" t="str">
            <v>其它户型</v>
          </cell>
          <cell r="N135" t="str">
            <v>住宅</v>
          </cell>
          <cell r="O135" t="str">
            <v>预测</v>
          </cell>
          <cell r="P135">
            <v>66.25</v>
          </cell>
          <cell r="Q135">
            <v>14.93</v>
          </cell>
          <cell r="R135">
            <v>81.180000000000007</v>
          </cell>
          <cell r="S135">
            <v>9197.6</v>
          </cell>
          <cell r="T135">
            <v>746661</v>
          </cell>
        </row>
        <row r="136">
          <cell r="D136" t="str">
            <v>1单元1501</v>
          </cell>
          <cell r="E136" t="str">
            <v>清远市清城区城西大道中10号中奥天赋花园3号楼1单元15层01号</v>
          </cell>
          <cell r="F136" t="str">
            <v>3号楼</v>
          </cell>
          <cell r="G136" t="str">
            <v/>
          </cell>
          <cell r="H136">
            <v>15</v>
          </cell>
          <cell r="I136">
            <v>15</v>
          </cell>
          <cell r="J136">
            <v>1</v>
          </cell>
          <cell r="K136" t="str">
            <v>无</v>
          </cell>
          <cell r="L136" t="str">
            <v>住宅</v>
          </cell>
          <cell r="M136" t="str">
            <v>其它户型</v>
          </cell>
          <cell r="N136" t="str">
            <v>住宅</v>
          </cell>
          <cell r="O136" t="str">
            <v>预测</v>
          </cell>
          <cell r="P136">
            <v>79.06</v>
          </cell>
          <cell r="Q136">
            <v>17.82</v>
          </cell>
          <cell r="R136">
            <v>96.88</v>
          </cell>
          <cell r="S136">
            <v>9797.59</v>
          </cell>
          <cell r="T136">
            <v>949191</v>
          </cell>
        </row>
        <row r="137">
          <cell r="D137" t="str">
            <v>1单元1502</v>
          </cell>
          <cell r="E137" t="str">
            <v>清远市清城区城西大道中10号中奥天赋花园3号楼1单元15层02号</v>
          </cell>
          <cell r="F137" t="str">
            <v>3号楼</v>
          </cell>
          <cell r="G137" t="str">
            <v/>
          </cell>
          <cell r="H137">
            <v>15</v>
          </cell>
          <cell r="I137">
            <v>15</v>
          </cell>
          <cell r="J137">
            <v>1</v>
          </cell>
          <cell r="K137" t="str">
            <v>无</v>
          </cell>
          <cell r="L137" t="str">
            <v>住宅</v>
          </cell>
          <cell r="M137" t="str">
            <v>其它户型</v>
          </cell>
          <cell r="N137" t="str">
            <v>住宅</v>
          </cell>
          <cell r="O137" t="str">
            <v>预测</v>
          </cell>
          <cell r="P137">
            <v>79.06</v>
          </cell>
          <cell r="Q137">
            <v>17.82</v>
          </cell>
          <cell r="R137">
            <v>96.88</v>
          </cell>
          <cell r="S137">
            <v>10083.31</v>
          </cell>
          <cell r="T137">
            <v>976871</v>
          </cell>
        </row>
        <row r="138">
          <cell r="D138" t="str">
            <v>1单元1503</v>
          </cell>
          <cell r="E138" t="str">
            <v>清远市清城区城西大道中10号中奥天赋花园3号楼1单元15层03号</v>
          </cell>
          <cell r="F138" t="str">
            <v>3号楼</v>
          </cell>
          <cell r="G138" t="str">
            <v/>
          </cell>
          <cell r="H138">
            <v>15</v>
          </cell>
          <cell r="I138">
            <v>15</v>
          </cell>
          <cell r="J138">
            <v>1</v>
          </cell>
          <cell r="K138" t="str">
            <v>无</v>
          </cell>
          <cell r="L138" t="str">
            <v>住宅</v>
          </cell>
          <cell r="M138" t="str">
            <v>其它户型</v>
          </cell>
          <cell r="N138" t="str">
            <v>住宅</v>
          </cell>
          <cell r="O138" t="str">
            <v>预测</v>
          </cell>
          <cell r="P138">
            <v>92.63</v>
          </cell>
          <cell r="Q138">
            <v>20.88</v>
          </cell>
          <cell r="R138">
            <v>113.51</v>
          </cell>
          <cell r="S138">
            <v>10654.74</v>
          </cell>
          <cell r="T138">
            <v>1209420</v>
          </cell>
        </row>
        <row r="139">
          <cell r="D139" t="str">
            <v>1单元1504</v>
          </cell>
          <cell r="E139" t="str">
            <v>清远市清城区城西大道中10号中奥天赋花园3号楼1单元15层04号</v>
          </cell>
          <cell r="F139" t="str">
            <v>3号楼</v>
          </cell>
          <cell r="G139" t="str">
            <v/>
          </cell>
          <cell r="H139">
            <v>15</v>
          </cell>
          <cell r="I139">
            <v>15</v>
          </cell>
          <cell r="J139">
            <v>1</v>
          </cell>
          <cell r="K139" t="str">
            <v>无</v>
          </cell>
          <cell r="L139" t="str">
            <v>住宅</v>
          </cell>
          <cell r="M139" t="str">
            <v>其它户型</v>
          </cell>
          <cell r="N139" t="str">
            <v>住宅</v>
          </cell>
          <cell r="O139" t="str">
            <v>预测</v>
          </cell>
          <cell r="P139">
            <v>66.25</v>
          </cell>
          <cell r="Q139">
            <v>14.93</v>
          </cell>
          <cell r="R139">
            <v>81.180000000000007</v>
          </cell>
          <cell r="S139">
            <v>9511.9</v>
          </cell>
          <cell r="T139">
            <v>772176</v>
          </cell>
        </row>
        <row r="140">
          <cell r="D140" t="str">
            <v>1单元1505</v>
          </cell>
          <cell r="E140" t="str">
            <v>清远市清城区城西大道中10号中奥天赋花园3号楼1单元15层05号</v>
          </cell>
          <cell r="F140" t="str">
            <v>3号楼</v>
          </cell>
          <cell r="G140" t="str">
            <v/>
          </cell>
          <cell r="H140">
            <v>15</v>
          </cell>
          <cell r="I140">
            <v>15</v>
          </cell>
          <cell r="J140">
            <v>1</v>
          </cell>
          <cell r="K140" t="str">
            <v>无</v>
          </cell>
          <cell r="L140" t="str">
            <v>住宅</v>
          </cell>
          <cell r="M140" t="str">
            <v>其它户型</v>
          </cell>
          <cell r="N140" t="str">
            <v>住宅</v>
          </cell>
          <cell r="O140" t="str">
            <v>预测</v>
          </cell>
          <cell r="P140">
            <v>66.25</v>
          </cell>
          <cell r="Q140">
            <v>14.93</v>
          </cell>
          <cell r="R140">
            <v>81.180000000000007</v>
          </cell>
          <cell r="S140">
            <v>9226.18</v>
          </cell>
          <cell r="T140">
            <v>748981</v>
          </cell>
        </row>
        <row r="141">
          <cell r="D141" t="str">
            <v>2单元1501</v>
          </cell>
          <cell r="E141" t="str">
            <v>清远市清城区城西大道中10号中奥天赋花园3号楼2单元15层01号</v>
          </cell>
          <cell r="F141" t="str">
            <v>3号楼</v>
          </cell>
          <cell r="G141" t="str">
            <v/>
          </cell>
          <cell r="H141">
            <v>15</v>
          </cell>
          <cell r="I141">
            <v>15</v>
          </cell>
          <cell r="J141">
            <v>1</v>
          </cell>
          <cell r="K141" t="str">
            <v>无</v>
          </cell>
          <cell r="L141" t="str">
            <v>住宅</v>
          </cell>
          <cell r="M141" t="str">
            <v>其它户型</v>
          </cell>
          <cell r="N141" t="str">
            <v>住宅</v>
          </cell>
          <cell r="O141" t="str">
            <v>预测</v>
          </cell>
          <cell r="P141">
            <v>79.06</v>
          </cell>
          <cell r="Q141">
            <v>17.82</v>
          </cell>
          <cell r="R141">
            <v>96.88</v>
          </cell>
          <cell r="S141">
            <v>10226.17</v>
          </cell>
          <cell r="T141">
            <v>990711</v>
          </cell>
        </row>
        <row r="142">
          <cell r="D142" t="str">
            <v>2单元1502</v>
          </cell>
          <cell r="E142" t="str">
            <v>清远市清城区城西大道中10号中奥天赋花园3号楼2单元15层02号</v>
          </cell>
          <cell r="F142" t="str">
            <v>3号楼</v>
          </cell>
          <cell r="G142" t="str">
            <v/>
          </cell>
          <cell r="H142">
            <v>15</v>
          </cell>
          <cell r="I142">
            <v>15</v>
          </cell>
          <cell r="J142">
            <v>1</v>
          </cell>
          <cell r="K142" t="str">
            <v>无</v>
          </cell>
          <cell r="L142" t="str">
            <v>住宅</v>
          </cell>
          <cell r="M142" t="str">
            <v>其它户型</v>
          </cell>
          <cell r="N142" t="str">
            <v>住宅</v>
          </cell>
          <cell r="O142" t="str">
            <v>预测</v>
          </cell>
          <cell r="P142">
            <v>79.06</v>
          </cell>
          <cell r="Q142">
            <v>17.82</v>
          </cell>
          <cell r="R142">
            <v>96.88</v>
          </cell>
          <cell r="S142">
            <v>9940.4500000000007</v>
          </cell>
          <cell r="T142">
            <v>963031</v>
          </cell>
        </row>
        <row r="143">
          <cell r="D143" t="str">
            <v>2单元1503</v>
          </cell>
          <cell r="E143" t="str">
            <v>清远市清城区城西大道中10号中奥天赋花园3号楼2单元15层03号</v>
          </cell>
          <cell r="F143" t="str">
            <v>3号楼</v>
          </cell>
          <cell r="G143" t="str">
            <v/>
          </cell>
          <cell r="H143">
            <v>15</v>
          </cell>
          <cell r="I143">
            <v>15</v>
          </cell>
          <cell r="J143">
            <v>1</v>
          </cell>
          <cell r="K143" t="str">
            <v>无</v>
          </cell>
          <cell r="L143" t="str">
            <v>住宅</v>
          </cell>
          <cell r="M143" t="str">
            <v>其它户型</v>
          </cell>
          <cell r="N143" t="str">
            <v>住宅</v>
          </cell>
          <cell r="O143" t="str">
            <v>预测</v>
          </cell>
          <cell r="P143">
            <v>92.63</v>
          </cell>
          <cell r="Q143">
            <v>20.88</v>
          </cell>
          <cell r="R143">
            <v>113.51</v>
          </cell>
          <cell r="S143">
            <v>10654.74</v>
          </cell>
          <cell r="T143">
            <v>1209420</v>
          </cell>
        </row>
        <row r="144">
          <cell r="D144" t="str">
            <v>2单元1504</v>
          </cell>
          <cell r="E144" t="str">
            <v>清远市清城区城西大道中10号中奥天赋花园3号楼2单元15层04号</v>
          </cell>
          <cell r="F144" t="str">
            <v>3号楼</v>
          </cell>
          <cell r="G144" t="str">
            <v/>
          </cell>
          <cell r="H144">
            <v>15</v>
          </cell>
          <cell r="I144">
            <v>15</v>
          </cell>
          <cell r="J144">
            <v>1</v>
          </cell>
          <cell r="K144" t="str">
            <v>无</v>
          </cell>
          <cell r="L144" t="str">
            <v>住宅</v>
          </cell>
          <cell r="M144" t="str">
            <v>其它户型</v>
          </cell>
          <cell r="N144" t="str">
            <v>住宅</v>
          </cell>
          <cell r="O144" t="str">
            <v>预测</v>
          </cell>
          <cell r="P144">
            <v>66.25</v>
          </cell>
          <cell r="Q144">
            <v>14.93</v>
          </cell>
          <cell r="R144">
            <v>81.180000000000007</v>
          </cell>
          <cell r="S144">
            <v>9369.0400000000009</v>
          </cell>
          <cell r="T144">
            <v>760579</v>
          </cell>
        </row>
        <row r="145">
          <cell r="D145" t="str">
            <v>2单元1505</v>
          </cell>
          <cell r="E145" t="str">
            <v>清远市清城区城西大道中10号中奥天赋花园3号楼2单元15层05号</v>
          </cell>
          <cell r="F145" t="str">
            <v>3号楼</v>
          </cell>
          <cell r="G145" t="str">
            <v/>
          </cell>
          <cell r="H145">
            <v>15</v>
          </cell>
          <cell r="I145">
            <v>15</v>
          </cell>
          <cell r="J145">
            <v>1</v>
          </cell>
          <cell r="K145" t="str">
            <v>无</v>
          </cell>
          <cell r="L145" t="str">
            <v>住宅</v>
          </cell>
          <cell r="M145" t="str">
            <v>其它户型</v>
          </cell>
          <cell r="N145" t="str">
            <v>住宅</v>
          </cell>
          <cell r="O145" t="str">
            <v>预测</v>
          </cell>
          <cell r="P145">
            <v>66.25</v>
          </cell>
          <cell r="Q145">
            <v>14.93</v>
          </cell>
          <cell r="R145">
            <v>81.180000000000007</v>
          </cell>
          <cell r="S145">
            <v>9654.75</v>
          </cell>
          <cell r="T145">
            <v>783773</v>
          </cell>
        </row>
        <row r="146">
          <cell r="D146" t="str">
            <v>1单元1601</v>
          </cell>
          <cell r="E146" t="str">
            <v>清远市清城区城西大道中10号中奥天赋花园3号楼1单元16层01号</v>
          </cell>
          <cell r="F146" t="str">
            <v>3号楼</v>
          </cell>
          <cell r="G146" t="str">
            <v/>
          </cell>
          <cell r="H146">
            <v>16</v>
          </cell>
          <cell r="I146">
            <v>16</v>
          </cell>
          <cell r="J146">
            <v>1</v>
          </cell>
          <cell r="K146" t="str">
            <v>无</v>
          </cell>
          <cell r="L146" t="str">
            <v>住宅</v>
          </cell>
          <cell r="M146" t="str">
            <v>其它户型</v>
          </cell>
          <cell r="N146" t="str">
            <v>住宅</v>
          </cell>
          <cell r="O146" t="str">
            <v>预测</v>
          </cell>
          <cell r="P146">
            <v>79.06</v>
          </cell>
          <cell r="Q146">
            <v>17.82</v>
          </cell>
          <cell r="R146">
            <v>96.88</v>
          </cell>
          <cell r="S146">
            <v>9826.18</v>
          </cell>
          <cell r="T146">
            <v>951960</v>
          </cell>
        </row>
        <row r="147">
          <cell r="D147" t="str">
            <v>1单元1602</v>
          </cell>
          <cell r="E147" t="str">
            <v>清远市清城区城西大道中10号中奥天赋花园3号楼1单元16层02号</v>
          </cell>
          <cell r="F147" t="str">
            <v>3号楼</v>
          </cell>
          <cell r="G147" t="str">
            <v/>
          </cell>
          <cell r="H147">
            <v>16</v>
          </cell>
          <cell r="I147">
            <v>16</v>
          </cell>
          <cell r="J147">
            <v>1</v>
          </cell>
          <cell r="K147" t="str">
            <v>无</v>
          </cell>
          <cell r="L147" t="str">
            <v>住宅</v>
          </cell>
          <cell r="M147" t="str">
            <v>其它户型</v>
          </cell>
          <cell r="N147" t="str">
            <v>住宅</v>
          </cell>
          <cell r="O147" t="str">
            <v>预测</v>
          </cell>
          <cell r="P147">
            <v>79.06</v>
          </cell>
          <cell r="Q147">
            <v>17.82</v>
          </cell>
          <cell r="R147">
            <v>96.88</v>
          </cell>
          <cell r="S147">
            <v>10111.89</v>
          </cell>
          <cell r="T147">
            <v>979640</v>
          </cell>
        </row>
        <row r="148">
          <cell r="D148" t="str">
            <v>1单元1603</v>
          </cell>
          <cell r="E148" t="str">
            <v>清远市清城区城西大道中10号中奥天赋花园3号楼1单元16层03号</v>
          </cell>
          <cell r="F148" t="str">
            <v>3号楼</v>
          </cell>
          <cell r="G148" t="str">
            <v/>
          </cell>
          <cell r="H148">
            <v>16</v>
          </cell>
          <cell r="I148">
            <v>16</v>
          </cell>
          <cell r="J148">
            <v>1</v>
          </cell>
          <cell r="K148" t="str">
            <v>无</v>
          </cell>
          <cell r="L148" t="str">
            <v>住宅</v>
          </cell>
          <cell r="M148" t="str">
            <v>其它户型</v>
          </cell>
          <cell r="N148" t="str">
            <v>住宅</v>
          </cell>
          <cell r="O148" t="str">
            <v>预测</v>
          </cell>
          <cell r="P148">
            <v>92.63</v>
          </cell>
          <cell r="Q148">
            <v>20.88</v>
          </cell>
          <cell r="R148">
            <v>113.51</v>
          </cell>
          <cell r="S148">
            <v>10683.31</v>
          </cell>
          <cell r="T148">
            <v>1212663</v>
          </cell>
        </row>
        <row r="149">
          <cell r="D149" t="str">
            <v>1单元1604</v>
          </cell>
          <cell r="E149" t="str">
            <v>清远市清城区城西大道中10号中奥天赋花园3号楼1单元16层04号</v>
          </cell>
          <cell r="F149" t="str">
            <v>3号楼</v>
          </cell>
          <cell r="G149" t="str">
            <v/>
          </cell>
          <cell r="H149">
            <v>16</v>
          </cell>
          <cell r="I149">
            <v>16</v>
          </cell>
          <cell r="J149">
            <v>1</v>
          </cell>
          <cell r="K149" t="str">
            <v>无</v>
          </cell>
          <cell r="L149" t="str">
            <v>住宅</v>
          </cell>
          <cell r="M149" t="str">
            <v>其它户型</v>
          </cell>
          <cell r="N149" t="str">
            <v>住宅</v>
          </cell>
          <cell r="O149" t="str">
            <v>预测</v>
          </cell>
          <cell r="P149">
            <v>66.25</v>
          </cell>
          <cell r="Q149">
            <v>14.93</v>
          </cell>
          <cell r="R149">
            <v>81.180000000000007</v>
          </cell>
          <cell r="S149">
            <v>9540.4500000000007</v>
          </cell>
          <cell r="T149">
            <v>774494</v>
          </cell>
        </row>
        <row r="150">
          <cell r="D150" t="str">
            <v>1单元1605</v>
          </cell>
          <cell r="E150" t="str">
            <v>清远市清城区城西大道中10号中奥天赋花园3号楼1单元16层05号</v>
          </cell>
          <cell r="F150" t="str">
            <v>3号楼</v>
          </cell>
          <cell r="G150" t="str">
            <v/>
          </cell>
          <cell r="H150">
            <v>16</v>
          </cell>
          <cell r="I150">
            <v>16</v>
          </cell>
          <cell r="J150">
            <v>1</v>
          </cell>
          <cell r="K150" t="str">
            <v>无</v>
          </cell>
          <cell r="L150" t="str">
            <v>住宅</v>
          </cell>
          <cell r="M150" t="str">
            <v>其它户型</v>
          </cell>
          <cell r="N150" t="str">
            <v>住宅</v>
          </cell>
          <cell r="O150" t="str">
            <v>预测</v>
          </cell>
          <cell r="P150">
            <v>66.25</v>
          </cell>
          <cell r="Q150">
            <v>14.93</v>
          </cell>
          <cell r="R150">
            <v>81.180000000000007</v>
          </cell>
          <cell r="S150">
            <v>9254.74</v>
          </cell>
          <cell r="T150">
            <v>751300</v>
          </cell>
        </row>
        <row r="151">
          <cell r="D151" t="str">
            <v>2单元1601</v>
          </cell>
          <cell r="E151" t="str">
            <v>清远市清城区城西大道中10号中奥天赋花园3号楼2单元16层01号</v>
          </cell>
          <cell r="F151" t="str">
            <v>3号楼</v>
          </cell>
          <cell r="G151" t="str">
            <v/>
          </cell>
          <cell r="H151">
            <v>16</v>
          </cell>
          <cell r="I151">
            <v>16</v>
          </cell>
          <cell r="J151">
            <v>1</v>
          </cell>
          <cell r="K151" t="str">
            <v>无</v>
          </cell>
          <cell r="L151" t="str">
            <v>住宅</v>
          </cell>
          <cell r="M151" t="str">
            <v>其它户型</v>
          </cell>
          <cell r="N151" t="str">
            <v>住宅</v>
          </cell>
          <cell r="O151" t="str">
            <v>预测</v>
          </cell>
          <cell r="P151">
            <v>79.06</v>
          </cell>
          <cell r="Q151">
            <v>17.82</v>
          </cell>
          <cell r="R151">
            <v>96.88</v>
          </cell>
          <cell r="S151">
            <v>10254.75</v>
          </cell>
          <cell r="T151">
            <v>993480</v>
          </cell>
        </row>
        <row r="152">
          <cell r="D152" t="str">
            <v>2单元1602</v>
          </cell>
          <cell r="E152" t="str">
            <v>清远市清城区城西大道中10号中奥天赋花园3号楼2单元16层02号</v>
          </cell>
          <cell r="F152" t="str">
            <v>3号楼</v>
          </cell>
          <cell r="G152" t="str">
            <v/>
          </cell>
          <cell r="H152">
            <v>16</v>
          </cell>
          <cell r="I152">
            <v>16</v>
          </cell>
          <cell r="J152">
            <v>1</v>
          </cell>
          <cell r="K152" t="str">
            <v>无</v>
          </cell>
          <cell r="L152" t="str">
            <v>住宅</v>
          </cell>
          <cell r="M152" t="str">
            <v>其它户型</v>
          </cell>
          <cell r="N152" t="str">
            <v>住宅</v>
          </cell>
          <cell r="O152" t="str">
            <v>预测</v>
          </cell>
          <cell r="P152">
            <v>79.06</v>
          </cell>
          <cell r="Q152">
            <v>17.82</v>
          </cell>
          <cell r="R152">
            <v>96.88</v>
          </cell>
          <cell r="S152">
            <v>9969.0300000000007</v>
          </cell>
          <cell r="T152">
            <v>965800</v>
          </cell>
        </row>
        <row r="153">
          <cell r="D153" t="str">
            <v>2单元1603</v>
          </cell>
          <cell r="E153" t="str">
            <v>清远市清城区城西大道中10号中奥天赋花园3号楼2单元16层03号</v>
          </cell>
          <cell r="F153" t="str">
            <v>3号楼</v>
          </cell>
          <cell r="G153" t="str">
            <v/>
          </cell>
          <cell r="H153">
            <v>16</v>
          </cell>
          <cell r="I153">
            <v>16</v>
          </cell>
          <cell r="J153">
            <v>1</v>
          </cell>
          <cell r="K153" t="str">
            <v>无</v>
          </cell>
          <cell r="L153" t="str">
            <v>住宅</v>
          </cell>
          <cell r="M153" t="str">
            <v>其它户型</v>
          </cell>
          <cell r="N153" t="str">
            <v>住宅</v>
          </cell>
          <cell r="O153" t="str">
            <v>预测</v>
          </cell>
          <cell r="P153">
            <v>92.63</v>
          </cell>
          <cell r="Q153">
            <v>20.88</v>
          </cell>
          <cell r="R153">
            <v>113.51</v>
          </cell>
          <cell r="S153">
            <v>10683.31</v>
          </cell>
          <cell r="T153">
            <v>1212663</v>
          </cell>
        </row>
        <row r="154">
          <cell r="D154" t="str">
            <v>2单元1604</v>
          </cell>
          <cell r="E154" t="str">
            <v>清远市清城区城西大道中10号中奥天赋花园3号楼2单元16层04号</v>
          </cell>
          <cell r="F154" t="str">
            <v>3号楼</v>
          </cell>
          <cell r="G154" t="str">
            <v/>
          </cell>
          <cell r="H154">
            <v>16</v>
          </cell>
          <cell r="I154">
            <v>16</v>
          </cell>
          <cell r="J154">
            <v>1</v>
          </cell>
          <cell r="K154" t="str">
            <v>无</v>
          </cell>
          <cell r="L154" t="str">
            <v>住宅</v>
          </cell>
          <cell r="M154" t="str">
            <v>其它户型</v>
          </cell>
          <cell r="N154" t="str">
            <v>住宅</v>
          </cell>
          <cell r="O154" t="str">
            <v>预测</v>
          </cell>
          <cell r="P154">
            <v>66.25</v>
          </cell>
          <cell r="Q154">
            <v>14.93</v>
          </cell>
          <cell r="R154">
            <v>81.180000000000007</v>
          </cell>
          <cell r="S154">
            <v>9397.6</v>
          </cell>
          <cell r="T154">
            <v>762897</v>
          </cell>
        </row>
        <row r="155">
          <cell r="D155" t="str">
            <v>2单元1605</v>
          </cell>
          <cell r="E155" t="str">
            <v>清远市清城区城西大道中10号中奥天赋花园3号楼2单元16层05号</v>
          </cell>
          <cell r="F155" t="str">
            <v>3号楼</v>
          </cell>
          <cell r="G155" t="str">
            <v/>
          </cell>
          <cell r="H155">
            <v>16</v>
          </cell>
          <cell r="I155">
            <v>16</v>
          </cell>
          <cell r="J155">
            <v>1</v>
          </cell>
          <cell r="K155" t="str">
            <v>无</v>
          </cell>
          <cell r="L155" t="str">
            <v>住宅</v>
          </cell>
          <cell r="M155" t="str">
            <v>其它户型</v>
          </cell>
          <cell r="N155" t="str">
            <v>住宅</v>
          </cell>
          <cell r="O155" t="str">
            <v>预测</v>
          </cell>
          <cell r="P155">
            <v>66.25</v>
          </cell>
          <cell r="Q155">
            <v>14.93</v>
          </cell>
          <cell r="R155">
            <v>81.180000000000007</v>
          </cell>
          <cell r="S155">
            <v>9683.31</v>
          </cell>
          <cell r="T155">
            <v>786091</v>
          </cell>
        </row>
        <row r="156">
          <cell r="D156" t="str">
            <v>1单元1701</v>
          </cell>
          <cell r="E156" t="str">
            <v>清远市清城区城西大道中10号中奥天赋花园3号楼1单元17层01号</v>
          </cell>
          <cell r="F156" t="str">
            <v>3号楼</v>
          </cell>
          <cell r="G156" t="str">
            <v/>
          </cell>
          <cell r="H156">
            <v>17</v>
          </cell>
          <cell r="I156">
            <v>17</v>
          </cell>
          <cell r="J156">
            <v>1</v>
          </cell>
          <cell r="K156" t="str">
            <v>无</v>
          </cell>
          <cell r="L156" t="str">
            <v>住宅</v>
          </cell>
          <cell r="M156" t="str">
            <v>其它户型</v>
          </cell>
          <cell r="N156" t="str">
            <v>住宅</v>
          </cell>
          <cell r="O156" t="str">
            <v>预测</v>
          </cell>
          <cell r="P156">
            <v>79.06</v>
          </cell>
          <cell r="Q156">
            <v>17.82</v>
          </cell>
          <cell r="R156">
            <v>96.88</v>
          </cell>
          <cell r="S156">
            <v>9854.76</v>
          </cell>
          <cell r="T156">
            <v>954729</v>
          </cell>
        </row>
        <row r="157">
          <cell r="D157" t="str">
            <v>1单元1702</v>
          </cell>
          <cell r="E157" t="str">
            <v>清远市清城区城西大道中10号中奥天赋花园3号楼1单元17层02号</v>
          </cell>
          <cell r="F157" t="str">
            <v>3号楼</v>
          </cell>
          <cell r="G157" t="str">
            <v/>
          </cell>
          <cell r="H157">
            <v>17</v>
          </cell>
          <cell r="I157">
            <v>17</v>
          </cell>
          <cell r="J157">
            <v>1</v>
          </cell>
          <cell r="K157" t="str">
            <v>无</v>
          </cell>
          <cell r="L157" t="str">
            <v>住宅</v>
          </cell>
          <cell r="M157" t="str">
            <v>其它户型</v>
          </cell>
          <cell r="N157" t="str">
            <v>住宅</v>
          </cell>
          <cell r="O157" t="str">
            <v>预测</v>
          </cell>
          <cell r="P157">
            <v>79.06</v>
          </cell>
          <cell r="Q157">
            <v>17.82</v>
          </cell>
          <cell r="R157">
            <v>96.88</v>
          </cell>
          <cell r="S157">
            <v>10140.469999999999</v>
          </cell>
          <cell r="T157">
            <v>982409</v>
          </cell>
        </row>
        <row r="158">
          <cell r="D158" t="str">
            <v>1单元1703</v>
          </cell>
          <cell r="E158" t="str">
            <v>清远市清城区城西大道中10号中奥天赋花园3号楼1单元17层03号</v>
          </cell>
          <cell r="F158" t="str">
            <v>3号楼</v>
          </cell>
          <cell r="G158" t="str">
            <v/>
          </cell>
          <cell r="H158">
            <v>17</v>
          </cell>
          <cell r="I158">
            <v>17</v>
          </cell>
          <cell r="J158">
            <v>1</v>
          </cell>
          <cell r="K158" t="str">
            <v>无</v>
          </cell>
          <cell r="L158" t="str">
            <v>住宅</v>
          </cell>
          <cell r="M158" t="str">
            <v>其它户型</v>
          </cell>
          <cell r="N158" t="str">
            <v>住宅</v>
          </cell>
          <cell r="O158" t="str">
            <v>预测</v>
          </cell>
          <cell r="P158">
            <v>92.63</v>
          </cell>
          <cell r="Q158">
            <v>20.88</v>
          </cell>
          <cell r="R158">
            <v>113.51</v>
          </cell>
          <cell r="S158">
            <v>10711.89</v>
          </cell>
          <cell r="T158">
            <v>1215907</v>
          </cell>
        </row>
        <row r="159">
          <cell r="D159" t="str">
            <v>1单元1704</v>
          </cell>
          <cell r="E159" t="str">
            <v>清远市清城区城西大道中10号中奥天赋花园3号楼1单元17层04号</v>
          </cell>
          <cell r="F159" t="str">
            <v>3号楼</v>
          </cell>
          <cell r="G159" t="str">
            <v/>
          </cell>
          <cell r="H159">
            <v>17</v>
          </cell>
          <cell r="I159">
            <v>17</v>
          </cell>
          <cell r="J159">
            <v>1</v>
          </cell>
          <cell r="K159" t="str">
            <v>无</v>
          </cell>
          <cell r="L159" t="str">
            <v>住宅</v>
          </cell>
          <cell r="M159" t="str">
            <v>其它户型</v>
          </cell>
          <cell r="N159" t="str">
            <v>住宅</v>
          </cell>
          <cell r="O159" t="str">
            <v>预测</v>
          </cell>
          <cell r="P159">
            <v>66.25</v>
          </cell>
          <cell r="Q159">
            <v>14.93</v>
          </cell>
          <cell r="R159">
            <v>81.180000000000007</v>
          </cell>
          <cell r="S159">
            <v>9569.0300000000007</v>
          </cell>
          <cell r="T159">
            <v>776814</v>
          </cell>
        </row>
        <row r="160">
          <cell r="D160" t="str">
            <v>1单元1705</v>
          </cell>
          <cell r="E160" t="str">
            <v>清远市清城区城西大道中10号中奥天赋花园3号楼1单元17层05号</v>
          </cell>
          <cell r="F160" t="str">
            <v>3号楼</v>
          </cell>
          <cell r="G160" t="str">
            <v/>
          </cell>
          <cell r="H160">
            <v>17</v>
          </cell>
          <cell r="I160">
            <v>17</v>
          </cell>
          <cell r="J160">
            <v>1</v>
          </cell>
          <cell r="K160" t="str">
            <v>无</v>
          </cell>
          <cell r="L160" t="str">
            <v>住宅</v>
          </cell>
          <cell r="M160" t="str">
            <v>其它户型</v>
          </cell>
          <cell r="N160" t="str">
            <v>住宅</v>
          </cell>
          <cell r="O160" t="str">
            <v>预测</v>
          </cell>
          <cell r="P160">
            <v>66.25</v>
          </cell>
          <cell r="Q160">
            <v>14.93</v>
          </cell>
          <cell r="R160">
            <v>81.180000000000007</v>
          </cell>
          <cell r="S160">
            <v>9283.32</v>
          </cell>
          <cell r="T160">
            <v>753620</v>
          </cell>
        </row>
        <row r="161">
          <cell r="D161" t="str">
            <v>2单元1701</v>
          </cell>
          <cell r="E161" t="str">
            <v>清远市清城区城西大道中10号中奥天赋花园3号楼2单元17层01号</v>
          </cell>
          <cell r="F161" t="str">
            <v>3号楼</v>
          </cell>
          <cell r="G161" t="str">
            <v/>
          </cell>
          <cell r="H161">
            <v>17</v>
          </cell>
          <cell r="I161">
            <v>17</v>
          </cell>
          <cell r="J161">
            <v>1</v>
          </cell>
          <cell r="K161" t="str">
            <v>无</v>
          </cell>
          <cell r="L161" t="str">
            <v>住宅</v>
          </cell>
          <cell r="M161" t="str">
            <v>其它户型</v>
          </cell>
          <cell r="N161" t="str">
            <v>住宅</v>
          </cell>
          <cell r="O161" t="str">
            <v>预测</v>
          </cell>
          <cell r="P161">
            <v>79.06</v>
          </cell>
          <cell r="Q161">
            <v>17.82</v>
          </cell>
          <cell r="R161">
            <v>96.88</v>
          </cell>
          <cell r="S161">
            <v>10283.33</v>
          </cell>
          <cell r="T161">
            <v>996249</v>
          </cell>
        </row>
        <row r="162">
          <cell r="D162" t="str">
            <v>2单元1702</v>
          </cell>
          <cell r="E162" t="str">
            <v>清远市清城区城西大道中10号中奥天赋花园3号楼2单元17层02号</v>
          </cell>
          <cell r="F162" t="str">
            <v>3号楼</v>
          </cell>
          <cell r="G162" t="str">
            <v/>
          </cell>
          <cell r="H162">
            <v>17</v>
          </cell>
          <cell r="I162">
            <v>17</v>
          </cell>
          <cell r="J162">
            <v>1</v>
          </cell>
          <cell r="K162" t="str">
            <v>无</v>
          </cell>
          <cell r="L162" t="str">
            <v>住宅</v>
          </cell>
          <cell r="M162" t="str">
            <v>其它户型</v>
          </cell>
          <cell r="N162" t="str">
            <v>住宅</v>
          </cell>
          <cell r="O162" t="str">
            <v>预测</v>
          </cell>
          <cell r="P162">
            <v>79.06</v>
          </cell>
          <cell r="Q162">
            <v>17.82</v>
          </cell>
          <cell r="R162">
            <v>96.88</v>
          </cell>
          <cell r="S162">
            <v>9997.6200000000008</v>
          </cell>
          <cell r="T162">
            <v>968569</v>
          </cell>
        </row>
        <row r="163">
          <cell r="D163" t="str">
            <v>2单元1703</v>
          </cell>
          <cell r="E163" t="str">
            <v>清远市清城区城西大道中10号中奥天赋花园3号楼2单元17层03号</v>
          </cell>
          <cell r="F163" t="str">
            <v>3号楼</v>
          </cell>
          <cell r="G163" t="str">
            <v/>
          </cell>
          <cell r="H163">
            <v>17</v>
          </cell>
          <cell r="I163">
            <v>17</v>
          </cell>
          <cell r="J163">
            <v>1</v>
          </cell>
          <cell r="K163" t="str">
            <v>无</v>
          </cell>
          <cell r="L163" t="str">
            <v>住宅</v>
          </cell>
          <cell r="M163" t="str">
            <v>其它户型</v>
          </cell>
          <cell r="N163" t="str">
            <v>住宅</v>
          </cell>
          <cell r="O163" t="str">
            <v>预测</v>
          </cell>
          <cell r="P163">
            <v>92.63</v>
          </cell>
          <cell r="Q163">
            <v>20.88</v>
          </cell>
          <cell r="R163">
            <v>113.51</v>
          </cell>
          <cell r="S163">
            <v>10711.89</v>
          </cell>
          <cell r="T163">
            <v>1215907</v>
          </cell>
        </row>
        <row r="164">
          <cell r="D164" t="str">
            <v>2单元1704</v>
          </cell>
          <cell r="E164" t="str">
            <v>清远市清城区城西大道中10号中奥天赋花园3号楼2单元17层04号</v>
          </cell>
          <cell r="F164" t="str">
            <v>3号楼</v>
          </cell>
          <cell r="G164" t="str">
            <v/>
          </cell>
          <cell r="H164">
            <v>17</v>
          </cell>
          <cell r="I164">
            <v>17</v>
          </cell>
          <cell r="J164">
            <v>1</v>
          </cell>
          <cell r="K164" t="str">
            <v>无</v>
          </cell>
          <cell r="L164" t="str">
            <v>住宅</v>
          </cell>
          <cell r="M164" t="str">
            <v>其它户型</v>
          </cell>
          <cell r="N164" t="str">
            <v>住宅</v>
          </cell>
          <cell r="O164" t="str">
            <v>预测</v>
          </cell>
          <cell r="P164">
            <v>66.25</v>
          </cell>
          <cell r="Q164">
            <v>14.93</v>
          </cell>
          <cell r="R164">
            <v>81.180000000000007</v>
          </cell>
          <cell r="S164">
            <v>9426.18</v>
          </cell>
          <cell r="T164">
            <v>765217</v>
          </cell>
        </row>
        <row r="165">
          <cell r="D165" t="str">
            <v>2单元1705</v>
          </cell>
          <cell r="E165" t="str">
            <v>清远市清城区城西大道中10号中奥天赋花园3号楼2单元17层05号</v>
          </cell>
          <cell r="F165" t="str">
            <v>3号楼</v>
          </cell>
          <cell r="G165" t="str">
            <v/>
          </cell>
          <cell r="H165">
            <v>17</v>
          </cell>
          <cell r="I165">
            <v>17</v>
          </cell>
          <cell r="J165">
            <v>1</v>
          </cell>
          <cell r="K165" t="str">
            <v>无</v>
          </cell>
          <cell r="L165" t="str">
            <v>住宅</v>
          </cell>
          <cell r="M165" t="str">
            <v>其它户型</v>
          </cell>
          <cell r="N165" t="str">
            <v>住宅</v>
          </cell>
          <cell r="O165" t="str">
            <v>预测</v>
          </cell>
          <cell r="P165">
            <v>66.25</v>
          </cell>
          <cell r="Q165">
            <v>14.93</v>
          </cell>
          <cell r="R165">
            <v>81.180000000000007</v>
          </cell>
          <cell r="S165">
            <v>9711.89</v>
          </cell>
          <cell r="T165">
            <v>788411</v>
          </cell>
        </row>
        <row r="166">
          <cell r="D166" t="str">
            <v>1单元1801</v>
          </cell>
          <cell r="E166" t="str">
            <v>清远市清城区城西大道中10号中奥天赋花园3号楼1单元18层01号</v>
          </cell>
          <cell r="F166" t="str">
            <v>3号楼</v>
          </cell>
          <cell r="G166" t="str">
            <v/>
          </cell>
          <cell r="H166">
            <v>18</v>
          </cell>
          <cell r="I166">
            <v>18</v>
          </cell>
          <cell r="J166">
            <v>1</v>
          </cell>
          <cell r="K166" t="str">
            <v>无</v>
          </cell>
          <cell r="L166" t="str">
            <v>住宅</v>
          </cell>
          <cell r="M166" t="str">
            <v>其它户型</v>
          </cell>
          <cell r="N166" t="str">
            <v>住宅</v>
          </cell>
          <cell r="O166" t="str">
            <v>预测</v>
          </cell>
          <cell r="P166">
            <v>79.06</v>
          </cell>
          <cell r="Q166">
            <v>17.82</v>
          </cell>
          <cell r="R166">
            <v>96.88</v>
          </cell>
          <cell r="S166">
            <v>9454.75</v>
          </cell>
          <cell r="T166">
            <v>915976</v>
          </cell>
        </row>
        <row r="167">
          <cell r="D167" t="str">
            <v>1单元1802</v>
          </cell>
          <cell r="E167" t="str">
            <v>清远市清城区城西大道中10号中奥天赋花园3号楼1单元18层02号</v>
          </cell>
          <cell r="F167" t="str">
            <v>3号楼</v>
          </cell>
          <cell r="G167" t="str">
            <v/>
          </cell>
          <cell r="H167">
            <v>18</v>
          </cell>
          <cell r="I167">
            <v>18</v>
          </cell>
          <cell r="J167">
            <v>1</v>
          </cell>
          <cell r="K167" t="str">
            <v>无</v>
          </cell>
          <cell r="L167" t="str">
            <v>住宅</v>
          </cell>
          <cell r="M167" t="str">
            <v>其它户型</v>
          </cell>
          <cell r="N167" t="str">
            <v>住宅</v>
          </cell>
          <cell r="O167" t="str">
            <v>预测</v>
          </cell>
          <cell r="P167">
            <v>79.06</v>
          </cell>
          <cell r="Q167">
            <v>17.82</v>
          </cell>
          <cell r="R167">
            <v>96.88</v>
          </cell>
          <cell r="S167">
            <v>9740.4599999999991</v>
          </cell>
          <cell r="T167">
            <v>943656</v>
          </cell>
        </row>
        <row r="168">
          <cell r="D168" t="str">
            <v>1单元1803</v>
          </cell>
          <cell r="E168" t="str">
            <v>清远市清城区城西大道中10号中奥天赋花园3号楼1单元18层03号</v>
          </cell>
          <cell r="F168" t="str">
            <v>3号楼</v>
          </cell>
          <cell r="G168" t="str">
            <v/>
          </cell>
          <cell r="H168">
            <v>18</v>
          </cell>
          <cell r="I168">
            <v>18</v>
          </cell>
          <cell r="J168">
            <v>1</v>
          </cell>
          <cell r="K168" t="str">
            <v>无</v>
          </cell>
          <cell r="L168" t="str">
            <v>住宅</v>
          </cell>
          <cell r="M168" t="str">
            <v>其它户型</v>
          </cell>
          <cell r="N168" t="str">
            <v>住宅</v>
          </cell>
          <cell r="O168" t="str">
            <v>预测</v>
          </cell>
          <cell r="P168">
            <v>92.63</v>
          </cell>
          <cell r="Q168">
            <v>20.88</v>
          </cell>
          <cell r="R168">
            <v>113.51</v>
          </cell>
          <cell r="S168">
            <v>10311.89</v>
          </cell>
          <cell r="T168">
            <v>1170503</v>
          </cell>
        </row>
        <row r="169">
          <cell r="D169" t="str">
            <v>1单元1804</v>
          </cell>
          <cell r="E169" t="str">
            <v>清远市清城区城西大道中10号中奥天赋花园3号楼1单元18层04号</v>
          </cell>
          <cell r="F169" t="str">
            <v>3号楼</v>
          </cell>
          <cell r="G169" t="str">
            <v/>
          </cell>
          <cell r="H169">
            <v>18</v>
          </cell>
          <cell r="I169">
            <v>18</v>
          </cell>
          <cell r="J169">
            <v>1</v>
          </cell>
          <cell r="K169" t="str">
            <v>无</v>
          </cell>
          <cell r="L169" t="str">
            <v>住宅</v>
          </cell>
          <cell r="M169" t="str">
            <v>其它户型</v>
          </cell>
          <cell r="N169" t="str">
            <v>住宅</v>
          </cell>
          <cell r="O169" t="str">
            <v>预测</v>
          </cell>
          <cell r="P169">
            <v>66.25</v>
          </cell>
          <cell r="Q169">
            <v>14.93</v>
          </cell>
          <cell r="R169">
            <v>81.180000000000007</v>
          </cell>
          <cell r="S169">
            <v>9169.02</v>
          </cell>
          <cell r="T169">
            <v>744341</v>
          </cell>
        </row>
        <row r="170">
          <cell r="D170" t="str">
            <v>1单元1805</v>
          </cell>
          <cell r="E170" t="str">
            <v>清远市清城区城西大道中10号中奥天赋花园3号楼1单元18层05号</v>
          </cell>
          <cell r="F170" t="str">
            <v>3号楼</v>
          </cell>
          <cell r="G170" t="str">
            <v/>
          </cell>
          <cell r="H170">
            <v>18</v>
          </cell>
          <cell r="I170">
            <v>18</v>
          </cell>
          <cell r="J170">
            <v>1</v>
          </cell>
          <cell r="K170" t="str">
            <v>无</v>
          </cell>
          <cell r="L170" t="str">
            <v>住宅</v>
          </cell>
          <cell r="M170" t="str">
            <v>其它户型</v>
          </cell>
          <cell r="N170" t="str">
            <v>住宅</v>
          </cell>
          <cell r="O170" t="str">
            <v>预测</v>
          </cell>
          <cell r="P170">
            <v>66.25</v>
          </cell>
          <cell r="Q170">
            <v>14.93</v>
          </cell>
          <cell r="R170">
            <v>81.180000000000007</v>
          </cell>
          <cell r="S170">
            <v>8883.31</v>
          </cell>
          <cell r="T170">
            <v>721147</v>
          </cell>
        </row>
        <row r="171">
          <cell r="D171" t="str">
            <v>2单元1801</v>
          </cell>
          <cell r="E171" t="str">
            <v>清远市清城区城西大道中10号中奥天赋花园3号楼2单元18层01号</v>
          </cell>
          <cell r="F171" t="str">
            <v>3号楼</v>
          </cell>
          <cell r="G171" t="str">
            <v/>
          </cell>
          <cell r="H171">
            <v>18</v>
          </cell>
          <cell r="I171">
            <v>18</v>
          </cell>
          <cell r="J171">
            <v>1</v>
          </cell>
          <cell r="K171" t="str">
            <v>无</v>
          </cell>
          <cell r="L171" t="str">
            <v>住宅</v>
          </cell>
          <cell r="M171" t="str">
            <v>其它户型</v>
          </cell>
          <cell r="N171" t="str">
            <v>住宅</v>
          </cell>
          <cell r="O171" t="str">
            <v>预测</v>
          </cell>
          <cell r="P171">
            <v>79.06</v>
          </cell>
          <cell r="Q171">
            <v>17.82</v>
          </cell>
          <cell r="R171">
            <v>96.88</v>
          </cell>
          <cell r="S171">
            <v>9883.32</v>
          </cell>
          <cell r="T171">
            <v>957496</v>
          </cell>
        </row>
        <row r="172">
          <cell r="D172" t="str">
            <v>2单元1802</v>
          </cell>
          <cell r="E172" t="str">
            <v>清远市清城区城西大道中10号中奥天赋花园3号楼2单元18层02号</v>
          </cell>
          <cell r="F172" t="str">
            <v>3号楼</v>
          </cell>
          <cell r="G172" t="str">
            <v/>
          </cell>
          <cell r="H172">
            <v>18</v>
          </cell>
          <cell r="I172">
            <v>18</v>
          </cell>
          <cell r="J172">
            <v>1</v>
          </cell>
          <cell r="K172" t="str">
            <v>无</v>
          </cell>
          <cell r="L172" t="str">
            <v>住宅</v>
          </cell>
          <cell r="M172" t="str">
            <v>其它户型</v>
          </cell>
          <cell r="N172" t="str">
            <v>住宅</v>
          </cell>
          <cell r="O172" t="str">
            <v>预测</v>
          </cell>
          <cell r="P172">
            <v>79.06</v>
          </cell>
          <cell r="Q172">
            <v>17.82</v>
          </cell>
          <cell r="R172">
            <v>96.88</v>
          </cell>
          <cell r="S172">
            <v>9597.61</v>
          </cell>
          <cell r="T172">
            <v>929816</v>
          </cell>
        </row>
        <row r="173">
          <cell r="D173" t="str">
            <v>2单元1803</v>
          </cell>
          <cell r="E173" t="str">
            <v>清远市清城区城西大道中10号中奥天赋花园3号楼2单元18层03号</v>
          </cell>
          <cell r="F173" t="str">
            <v>3号楼</v>
          </cell>
          <cell r="G173" t="str">
            <v/>
          </cell>
          <cell r="H173">
            <v>18</v>
          </cell>
          <cell r="I173">
            <v>18</v>
          </cell>
          <cell r="J173">
            <v>1</v>
          </cell>
          <cell r="K173" t="str">
            <v>无</v>
          </cell>
          <cell r="L173" t="str">
            <v>住宅</v>
          </cell>
          <cell r="M173" t="str">
            <v>其它户型</v>
          </cell>
          <cell r="N173" t="str">
            <v>住宅</v>
          </cell>
          <cell r="O173" t="str">
            <v>预测</v>
          </cell>
          <cell r="P173">
            <v>92.63</v>
          </cell>
          <cell r="Q173">
            <v>20.88</v>
          </cell>
          <cell r="R173">
            <v>113.51</v>
          </cell>
          <cell r="S173">
            <v>10311.89</v>
          </cell>
          <cell r="T173">
            <v>1170503</v>
          </cell>
        </row>
        <row r="174">
          <cell r="D174" t="str">
            <v>2单元1804</v>
          </cell>
          <cell r="E174" t="str">
            <v>清远市清城区城西大道中10号中奥天赋花园3号楼2单元18层04号</v>
          </cell>
          <cell r="F174" t="str">
            <v>3号楼</v>
          </cell>
          <cell r="G174" t="str">
            <v/>
          </cell>
          <cell r="H174">
            <v>18</v>
          </cell>
          <cell r="I174">
            <v>18</v>
          </cell>
          <cell r="J174">
            <v>1</v>
          </cell>
          <cell r="K174" t="str">
            <v>无</v>
          </cell>
          <cell r="L174" t="str">
            <v>住宅</v>
          </cell>
          <cell r="M174" t="str">
            <v>其它户型</v>
          </cell>
          <cell r="N174" t="str">
            <v>住宅</v>
          </cell>
          <cell r="O174" t="str">
            <v>预测</v>
          </cell>
          <cell r="P174">
            <v>66.25</v>
          </cell>
          <cell r="Q174">
            <v>14.93</v>
          </cell>
          <cell r="R174">
            <v>81.180000000000007</v>
          </cell>
          <cell r="S174">
            <v>9026.16</v>
          </cell>
          <cell r="T174">
            <v>732744</v>
          </cell>
        </row>
        <row r="175">
          <cell r="D175" t="str">
            <v>2单元1805</v>
          </cell>
          <cell r="E175" t="str">
            <v>清远市清城区城西大道中10号中奥天赋花园3号楼2单元18层05号</v>
          </cell>
          <cell r="F175" t="str">
            <v>3号楼</v>
          </cell>
          <cell r="G175" t="str">
            <v/>
          </cell>
          <cell r="H175">
            <v>18</v>
          </cell>
          <cell r="I175">
            <v>18</v>
          </cell>
          <cell r="J175">
            <v>1</v>
          </cell>
          <cell r="K175" t="str">
            <v>无</v>
          </cell>
          <cell r="L175" t="str">
            <v>住宅</v>
          </cell>
          <cell r="M175" t="str">
            <v>其它户型</v>
          </cell>
          <cell r="N175" t="str">
            <v>住宅</v>
          </cell>
          <cell r="O175" t="str">
            <v>预测</v>
          </cell>
          <cell r="P175">
            <v>66.25</v>
          </cell>
          <cell r="Q175">
            <v>14.93</v>
          </cell>
          <cell r="R175">
            <v>81.180000000000007</v>
          </cell>
          <cell r="S175">
            <v>9311.89</v>
          </cell>
          <cell r="T175">
            <v>755939</v>
          </cell>
        </row>
        <row r="176">
          <cell r="D176" t="str">
            <v>1单元1901</v>
          </cell>
          <cell r="E176" t="str">
            <v>清远市清城区城西大道中10号中奥天赋花园3号楼1单元19层01号</v>
          </cell>
          <cell r="F176" t="str">
            <v>3号楼</v>
          </cell>
          <cell r="G176" t="str">
            <v/>
          </cell>
          <cell r="H176">
            <v>19</v>
          </cell>
          <cell r="I176">
            <v>19</v>
          </cell>
          <cell r="J176">
            <v>1</v>
          </cell>
          <cell r="K176" t="str">
            <v>无</v>
          </cell>
          <cell r="L176" t="str">
            <v>住宅</v>
          </cell>
          <cell r="M176" t="str">
            <v>其它户型</v>
          </cell>
          <cell r="N176" t="str">
            <v>住宅</v>
          </cell>
          <cell r="O176" t="str">
            <v>预测</v>
          </cell>
          <cell r="P176">
            <v>79.06</v>
          </cell>
          <cell r="Q176">
            <v>17.82</v>
          </cell>
          <cell r="R176">
            <v>96.88</v>
          </cell>
          <cell r="S176">
            <v>9911.89</v>
          </cell>
          <cell r="T176">
            <v>960264</v>
          </cell>
        </row>
        <row r="177">
          <cell r="D177" t="str">
            <v>1单元1902</v>
          </cell>
          <cell r="E177" t="str">
            <v>清远市清城区城西大道中10号中奥天赋花园3号楼1单元19层02号</v>
          </cell>
          <cell r="F177" t="str">
            <v>3号楼</v>
          </cell>
          <cell r="G177" t="str">
            <v/>
          </cell>
          <cell r="H177">
            <v>19</v>
          </cell>
          <cell r="I177">
            <v>19</v>
          </cell>
          <cell r="J177">
            <v>1</v>
          </cell>
          <cell r="K177" t="str">
            <v>无</v>
          </cell>
          <cell r="L177" t="str">
            <v>住宅</v>
          </cell>
          <cell r="M177" t="str">
            <v>其它户型</v>
          </cell>
          <cell r="N177" t="str">
            <v>住宅</v>
          </cell>
          <cell r="O177" t="str">
            <v>预测</v>
          </cell>
          <cell r="P177">
            <v>79.06</v>
          </cell>
          <cell r="Q177">
            <v>17.82</v>
          </cell>
          <cell r="R177">
            <v>96.88</v>
          </cell>
          <cell r="S177">
            <v>10197.61</v>
          </cell>
          <cell r="T177">
            <v>987944</v>
          </cell>
        </row>
        <row r="178">
          <cell r="D178" t="str">
            <v>1单元1903</v>
          </cell>
          <cell r="E178" t="str">
            <v>清远市清城区城西大道中10号中奥天赋花园3号楼1单元19层03号</v>
          </cell>
          <cell r="F178" t="str">
            <v>3号楼</v>
          </cell>
          <cell r="G178" t="str">
            <v/>
          </cell>
          <cell r="H178">
            <v>19</v>
          </cell>
          <cell r="I178">
            <v>19</v>
          </cell>
          <cell r="J178">
            <v>1</v>
          </cell>
          <cell r="K178" t="str">
            <v>无</v>
          </cell>
          <cell r="L178" t="str">
            <v>住宅</v>
          </cell>
          <cell r="M178" t="str">
            <v>其它户型</v>
          </cell>
          <cell r="N178" t="str">
            <v>住宅</v>
          </cell>
          <cell r="O178" t="str">
            <v>预测</v>
          </cell>
          <cell r="P178">
            <v>92.63</v>
          </cell>
          <cell r="Q178">
            <v>20.88</v>
          </cell>
          <cell r="R178">
            <v>113.51</v>
          </cell>
          <cell r="S178">
            <v>10769.03</v>
          </cell>
          <cell r="T178">
            <v>1222393</v>
          </cell>
        </row>
        <row r="179">
          <cell r="D179" t="str">
            <v>1单元1904</v>
          </cell>
          <cell r="E179" t="str">
            <v>清远市清城区城西大道中10号中奥天赋花园3号楼1单元19层04号</v>
          </cell>
          <cell r="F179" t="str">
            <v>3号楼</v>
          </cell>
          <cell r="G179" t="str">
            <v/>
          </cell>
          <cell r="H179">
            <v>19</v>
          </cell>
          <cell r="I179">
            <v>19</v>
          </cell>
          <cell r="J179">
            <v>1</v>
          </cell>
          <cell r="K179" t="str">
            <v>无</v>
          </cell>
          <cell r="L179" t="str">
            <v>住宅</v>
          </cell>
          <cell r="M179" t="str">
            <v>其它户型</v>
          </cell>
          <cell r="N179" t="str">
            <v>住宅</v>
          </cell>
          <cell r="O179" t="str">
            <v>预测</v>
          </cell>
          <cell r="P179">
            <v>66.25</v>
          </cell>
          <cell r="Q179">
            <v>14.93</v>
          </cell>
          <cell r="R179">
            <v>81.180000000000007</v>
          </cell>
          <cell r="S179">
            <v>9626.18</v>
          </cell>
          <cell r="T179">
            <v>781453</v>
          </cell>
        </row>
        <row r="180">
          <cell r="D180" t="str">
            <v>1单元1905</v>
          </cell>
          <cell r="E180" t="str">
            <v>清远市清城区城西大道中10号中奥天赋花园3号楼1单元19层05号</v>
          </cell>
          <cell r="F180" t="str">
            <v>3号楼</v>
          </cell>
          <cell r="G180" t="str">
            <v/>
          </cell>
          <cell r="H180">
            <v>19</v>
          </cell>
          <cell r="I180">
            <v>19</v>
          </cell>
          <cell r="J180">
            <v>1</v>
          </cell>
          <cell r="K180" t="str">
            <v>无</v>
          </cell>
          <cell r="L180" t="str">
            <v>住宅</v>
          </cell>
          <cell r="M180" t="str">
            <v>其它户型</v>
          </cell>
          <cell r="N180" t="str">
            <v>住宅</v>
          </cell>
          <cell r="O180" t="str">
            <v>预测</v>
          </cell>
          <cell r="P180">
            <v>66.25</v>
          </cell>
          <cell r="Q180">
            <v>14.93</v>
          </cell>
          <cell r="R180">
            <v>81.180000000000007</v>
          </cell>
          <cell r="S180">
            <v>9340.4699999999993</v>
          </cell>
          <cell r="T180">
            <v>758259</v>
          </cell>
        </row>
        <row r="181">
          <cell r="D181" t="str">
            <v>2单元1901</v>
          </cell>
          <cell r="E181" t="str">
            <v>清远市清城区城西大道中10号中奥天赋花园3号楼2单元19层01号</v>
          </cell>
          <cell r="F181" t="str">
            <v>3号楼</v>
          </cell>
          <cell r="G181" t="str">
            <v/>
          </cell>
          <cell r="H181">
            <v>19</v>
          </cell>
          <cell r="I181">
            <v>19</v>
          </cell>
          <cell r="J181">
            <v>1</v>
          </cell>
          <cell r="K181" t="str">
            <v>无</v>
          </cell>
          <cell r="L181" t="str">
            <v>住宅</v>
          </cell>
          <cell r="M181" t="str">
            <v>其它户型</v>
          </cell>
          <cell r="N181" t="str">
            <v>住宅</v>
          </cell>
          <cell r="O181" t="str">
            <v>预测</v>
          </cell>
          <cell r="P181">
            <v>79.06</v>
          </cell>
          <cell r="Q181">
            <v>17.82</v>
          </cell>
          <cell r="R181">
            <v>96.88</v>
          </cell>
          <cell r="S181">
            <v>10340.459999999999</v>
          </cell>
          <cell r="T181">
            <v>1001784</v>
          </cell>
        </row>
        <row r="182">
          <cell r="D182" t="str">
            <v>2单元1902</v>
          </cell>
          <cell r="E182" t="str">
            <v>清远市清城区城西大道中10号中奥天赋花园3号楼2单元19层02号</v>
          </cell>
          <cell r="F182" t="str">
            <v>3号楼</v>
          </cell>
          <cell r="G182" t="str">
            <v/>
          </cell>
          <cell r="H182">
            <v>19</v>
          </cell>
          <cell r="I182">
            <v>19</v>
          </cell>
          <cell r="J182">
            <v>1</v>
          </cell>
          <cell r="K182" t="str">
            <v>无</v>
          </cell>
          <cell r="L182" t="str">
            <v>住宅</v>
          </cell>
          <cell r="M182" t="str">
            <v>其它户型</v>
          </cell>
          <cell r="N182" t="str">
            <v>住宅</v>
          </cell>
          <cell r="O182" t="str">
            <v>预测</v>
          </cell>
          <cell r="P182">
            <v>79.06</v>
          </cell>
          <cell r="Q182">
            <v>17.82</v>
          </cell>
          <cell r="R182">
            <v>96.88</v>
          </cell>
          <cell r="S182">
            <v>10054.75</v>
          </cell>
          <cell r="T182">
            <v>974104</v>
          </cell>
        </row>
        <row r="183">
          <cell r="D183" t="str">
            <v>2单元1903</v>
          </cell>
          <cell r="E183" t="str">
            <v>清远市清城区城西大道中10号中奥天赋花园3号楼2单元19层03号</v>
          </cell>
          <cell r="F183" t="str">
            <v>3号楼</v>
          </cell>
          <cell r="G183" t="str">
            <v/>
          </cell>
          <cell r="H183">
            <v>19</v>
          </cell>
          <cell r="I183">
            <v>19</v>
          </cell>
          <cell r="J183">
            <v>1</v>
          </cell>
          <cell r="K183" t="str">
            <v>无</v>
          </cell>
          <cell r="L183" t="str">
            <v>住宅</v>
          </cell>
          <cell r="M183" t="str">
            <v>其它户型</v>
          </cell>
          <cell r="N183" t="str">
            <v>住宅</v>
          </cell>
          <cell r="O183" t="str">
            <v>预测</v>
          </cell>
          <cell r="P183">
            <v>92.63</v>
          </cell>
          <cell r="Q183">
            <v>20.88</v>
          </cell>
          <cell r="R183">
            <v>113.51</v>
          </cell>
          <cell r="S183">
            <v>10769.03</v>
          </cell>
          <cell r="T183">
            <v>1222393</v>
          </cell>
        </row>
        <row r="184">
          <cell r="D184" t="str">
            <v>2单元1904</v>
          </cell>
          <cell r="E184" t="str">
            <v>清远市清城区城西大道中10号中奥天赋花园3号楼2单元19层04号</v>
          </cell>
          <cell r="F184" t="str">
            <v>3号楼</v>
          </cell>
          <cell r="G184" t="str">
            <v/>
          </cell>
          <cell r="H184">
            <v>19</v>
          </cell>
          <cell r="I184">
            <v>19</v>
          </cell>
          <cell r="J184">
            <v>1</v>
          </cell>
          <cell r="K184" t="str">
            <v>无</v>
          </cell>
          <cell r="L184" t="str">
            <v>住宅</v>
          </cell>
          <cell r="M184" t="str">
            <v>其它户型</v>
          </cell>
          <cell r="N184" t="str">
            <v>住宅</v>
          </cell>
          <cell r="O184" t="str">
            <v>预测</v>
          </cell>
          <cell r="P184">
            <v>66.25</v>
          </cell>
          <cell r="Q184">
            <v>14.93</v>
          </cell>
          <cell r="R184">
            <v>81.180000000000007</v>
          </cell>
          <cell r="S184">
            <v>9483.32</v>
          </cell>
          <cell r="T184">
            <v>769856</v>
          </cell>
        </row>
        <row r="185">
          <cell r="D185" t="str">
            <v>2单元1905</v>
          </cell>
          <cell r="E185" t="str">
            <v>清远市清城区城西大道中10号中奥天赋花园3号楼2单元19层05号</v>
          </cell>
          <cell r="F185" t="str">
            <v>3号楼</v>
          </cell>
          <cell r="G185" t="str">
            <v/>
          </cell>
          <cell r="H185">
            <v>19</v>
          </cell>
          <cell r="I185">
            <v>19</v>
          </cell>
          <cell r="J185">
            <v>1</v>
          </cell>
          <cell r="K185" t="str">
            <v>无</v>
          </cell>
          <cell r="L185" t="str">
            <v>住宅</v>
          </cell>
          <cell r="M185" t="str">
            <v>其它户型</v>
          </cell>
          <cell r="N185" t="str">
            <v>住宅</v>
          </cell>
          <cell r="O185" t="str">
            <v>预测</v>
          </cell>
          <cell r="P185">
            <v>66.25</v>
          </cell>
          <cell r="Q185">
            <v>14.93</v>
          </cell>
          <cell r="R185">
            <v>81.180000000000007</v>
          </cell>
          <cell r="S185">
            <v>9769.0300000000007</v>
          </cell>
          <cell r="T185">
            <v>793050</v>
          </cell>
        </row>
        <row r="186">
          <cell r="D186" t="str">
            <v>1单元2001</v>
          </cell>
          <cell r="E186" t="str">
            <v>清远市清城区城西大道中10号中奥天赋花园3号楼1单元20层01号</v>
          </cell>
          <cell r="F186" t="str">
            <v>3号楼</v>
          </cell>
          <cell r="G186" t="str">
            <v/>
          </cell>
          <cell r="H186">
            <v>20</v>
          </cell>
          <cell r="I186">
            <v>20</v>
          </cell>
          <cell r="J186">
            <v>1</v>
          </cell>
          <cell r="K186" t="str">
            <v>无</v>
          </cell>
          <cell r="L186" t="str">
            <v>住宅</v>
          </cell>
          <cell r="M186" t="str">
            <v>其它户型</v>
          </cell>
          <cell r="N186" t="str">
            <v>住宅</v>
          </cell>
          <cell r="O186" t="str">
            <v>预测</v>
          </cell>
          <cell r="P186">
            <v>79.06</v>
          </cell>
          <cell r="Q186">
            <v>17.82</v>
          </cell>
          <cell r="R186">
            <v>96.88</v>
          </cell>
          <cell r="S186">
            <v>9940.4500000000007</v>
          </cell>
          <cell r="T186">
            <v>963031</v>
          </cell>
        </row>
        <row r="187">
          <cell r="D187" t="str">
            <v>1单元2002</v>
          </cell>
          <cell r="E187" t="str">
            <v>清远市清城区城西大道中10号中奥天赋花园3号楼1单元20层02号</v>
          </cell>
          <cell r="F187" t="str">
            <v>3号楼</v>
          </cell>
          <cell r="G187" t="str">
            <v/>
          </cell>
          <cell r="H187">
            <v>20</v>
          </cell>
          <cell r="I187">
            <v>20</v>
          </cell>
          <cell r="J187">
            <v>1</v>
          </cell>
          <cell r="K187" t="str">
            <v>无</v>
          </cell>
          <cell r="L187" t="str">
            <v>住宅</v>
          </cell>
          <cell r="M187" t="str">
            <v>其它户型</v>
          </cell>
          <cell r="N187" t="str">
            <v>住宅</v>
          </cell>
          <cell r="O187" t="str">
            <v>预测</v>
          </cell>
          <cell r="P187">
            <v>79.06</v>
          </cell>
          <cell r="Q187">
            <v>17.82</v>
          </cell>
          <cell r="R187">
            <v>96.88</v>
          </cell>
          <cell r="S187">
            <v>10226.17</v>
          </cell>
          <cell r="T187">
            <v>990711</v>
          </cell>
        </row>
        <row r="188">
          <cell r="D188" t="str">
            <v>1单元2003</v>
          </cell>
          <cell r="E188" t="str">
            <v>清远市清城区城西大道中10号中奥天赋花园3号楼1单元20层03号</v>
          </cell>
          <cell r="F188" t="str">
            <v>3号楼</v>
          </cell>
          <cell r="G188" t="str">
            <v/>
          </cell>
          <cell r="H188">
            <v>20</v>
          </cell>
          <cell r="I188">
            <v>20</v>
          </cell>
          <cell r="J188">
            <v>1</v>
          </cell>
          <cell r="K188" t="str">
            <v>无</v>
          </cell>
          <cell r="L188" t="str">
            <v>住宅</v>
          </cell>
          <cell r="M188" t="str">
            <v>其它户型</v>
          </cell>
          <cell r="N188" t="str">
            <v>住宅</v>
          </cell>
          <cell r="O188" t="str">
            <v>预测</v>
          </cell>
          <cell r="P188">
            <v>92.63</v>
          </cell>
          <cell r="Q188">
            <v>20.88</v>
          </cell>
          <cell r="R188">
            <v>113.51</v>
          </cell>
          <cell r="S188">
            <v>10797.6</v>
          </cell>
          <cell r="T188">
            <v>1225636</v>
          </cell>
        </row>
        <row r="189">
          <cell r="D189" t="str">
            <v>1单元2004</v>
          </cell>
          <cell r="E189" t="str">
            <v>清远市清城区城西大道中10号中奥天赋花园3号楼1单元20层04号</v>
          </cell>
          <cell r="F189" t="str">
            <v>3号楼</v>
          </cell>
          <cell r="G189" t="str">
            <v/>
          </cell>
          <cell r="H189">
            <v>20</v>
          </cell>
          <cell r="I189">
            <v>20</v>
          </cell>
          <cell r="J189">
            <v>1</v>
          </cell>
          <cell r="K189" t="str">
            <v>无</v>
          </cell>
          <cell r="L189" t="str">
            <v>住宅</v>
          </cell>
          <cell r="M189" t="str">
            <v>其它户型</v>
          </cell>
          <cell r="N189" t="str">
            <v>住宅</v>
          </cell>
          <cell r="O189" t="str">
            <v>预测</v>
          </cell>
          <cell r="P189">
            <v>66.25</v>
          </cell>
          <cell r="Q189">
            <v>14.93</v>
          </cell>
          <cell r="R189">
            <v>81.180000000000007</v>
          </cell>
          <cell r="S189">
            <v>9654.75</v>
          </cell>
          <cell r="T189">
            <v>783773</v>
          </cell>
        </row>
        <row r="190">
          <cell r="D190" t="str">
            <v>1单元2005</v>
          </cell>
          <cell r="E190" t="str">
            <v>清远市清城区城西大道中10号中奥天赋花园3号楼1单元20层05号</v>
          </cell>
          <cell r="F190" t="str">
            <v>3号楼</v>
          </cell>
          <cell r="G190" t="str">
            <v/>
          </cell>
          <cell r="H190">
            <v>20</v>
          </cell>
          <cell r="I190">
            <v>20</v>
          </cell>
          <cell r="J190">
            <v>1</v>
          </cell>
          <cell r="K190" t="str">
            <v>无</v>
          </cell>
          <cell r="L190" t="str">
            <v>住宅</v>
          </cell>
          <cell r="M190" t="str">
            <v>其它户型</v>
          </cell>
          <cell r="N190" t="str">
            <v>住宅</v>
          </cell>
          <cell r="O190" t="str">
            <v>预测</v>
          </cell>
          <cell r="P190">
            <v>66.25</v>
          </cell>
          <cell r="Q190">
            <v>14.93</v>
          </cell>
          <cell r="R190">
            <v>81.180000000000007</v>
          </cell>
          <cell r="S190">
            <v>9369.0400000000009</v>
          </cell>
          <cell r="T190">
            <v>760579</v>
          </cell>
        </row>
        <row r="191">
          <cell r="D191" t="str">
            <v>2单元2001</v>
          </cell>
          <cell r="E191" t="str">
            <v>清远市清城区城西大道中10号中奥天赋花园3号楼2单元20层01号</v>
          </cell>
          <cell r="F191" t="str">
            <v>3号楼</v>
          </cell>
          <cell r="G191" t="str">
            <v/>
          </cell>
          <cell r="H191">
            <v>20</v>
          </cell>
          <cell r="I191">
            <v>20</v>
          </cell>
          <cell r="J191">
            <v>1</v>
          </cell>
          <cell r="K191" t="str">
            <v>无</v>
          </cell>
          <cell r="L191" t="str">
            <v>住宅</v>
          </cell>
          <cell r="M191" t="str">
            <v>其它户型</v>
          </cell>
          <cell r="N191" t="str">
            <v>住宅</v>
          </cell>
          <cell r="O191" t="str">
            <v>预测</v>
          </cell>
          <cell r="P191">
            <v>79.06</v>
          </cell>
          <cell r="Q191">
            <v>17.82</v>
          </cell>
          <cell r="R191">
            <v>96.88</v>
          </cell>
          <cell r="S191">
            <v>10369.02</v>
          </cell>
          <cell r="T191">
            <v>1004551</v>
          </cell>
        </row>
        <row r="192">
          <cell r="D192" t="str">
            <v>2单元2002</v>
          </cell>
          <cell r="E192" t="str">
            <v>清远市清城区城西大道中10号中奥天赋花园3号楼2单元20层02号</v>
          </cell>
          <cell r="F192" t="str">
            <v>3号楼</v>
          </cell>
          <cell r="G192" t="str">
            <v/>
          </cell>
          <cell r="H192">
            <v>20</v>
          </cell>
          <cell r="I192">
            <v>20</v>
          </cell>
          <cell r="J192">
            <v>1</v>
          </cell>
          <cell r="K192" t="str">
            <v>无</v>
          </cell>
          <cell r="L192" t="str">
            <v>住宅</v>
          </cell>
          <cell r="M192" t="str">
            <v>其它户型</v>
          </cell>
          <cell r="N192" t="str">
            <v>住宅</v>
          </cell>
          <cell r="O192" t="str">
            <v>预测</v>
          </cell>
          <cell r="P192">
            <v>79.06</v>
          </cell>
          <cell r="Q192">
            <v>17.82</v>
          </cell>
          <cell r="R192">
            <v>96.88</v>
          </cell>
          <cell r="S192">
            <v>10083.31</v>
          </cell>
          <cell r="T192">
            <v>976871</v>
          </cell>
        </row>
        <row r="193">
          <cell r="D193" t="str">
            <v>2单元2003</v>
          </cell>
          <cell r="E193" t="str">
            <v>清远市清城区城西大道中10号中奥天赋花园3号楼2单元20层03号</v>
          </cell>
          <cell r="F193" t="str">
            <v>3号楼</v>
          </cell>
          <cell r="G193" t="str">
            <v/>
          </cell>
          <cell r="H193">
            <v>20</v>
          </cell>
          <cell r="I193">
            <v>20</v>
          </cell>
          <cell r="J193">
            <v>1</v>
          </cell>
          <cell r="K193" t="str">
            <v>无</v>
          </cell>
          <cell r="L193" t="str">
            <v>住宅</v>
          </cell>
          <cell r="M193" t="str">
            <v>其它户型</v>
          </cell>
          <cell r="N193" t="str">
            <v>住宅</v>
          </cell>
          <cell r="O193" t="str">
            <v>预测</v>
          </cell>
          <cell r="P193">
            <v>92.63</v>
          </cell>
          <cell r="Q193">
            <v>20.88</v>
          </cell>
          <cell r="R193">
            <v>113.51</v>
          </cell>
          <cell r="S193">
            <v>10797.6</v>
          </cell>
          <cell r="T193">
            <v>1225636</v>
          </cell>
        </row>
        <row r="194">
          <cell r="D194" t="str">
            <v>2单元2004</v>
          </cell>
          <cell r="E194" t="str">
            <v>清远市清城区城西大道中10号中奥天赋花园3号楼2单元20层04号</v>
          </cell>
          <cell r="F194" t="str">
            <v>3号楼</v>
          </cell>
          <cell r="G194" t="str">
            <v/>
          </cell>
          <cell r="H194">
            <v>20</v>
          </cell>
          <cell r="I194">
            <v>20</v>
          </cell>
          <cell r="J194">
            <v>1</v>
          </cell>
          <cell r="K194" t="str">
            <v>无</v>
          </cell>
          <cell r="L194" t="str">
            <v>住宅</v>
          </cell>
          <cell r="M194" t="str">
            <v>其它户型</v>
          </cell>
          <cell r="N194" t="str">
            <v>住宅</v>
          </cell>
          <cell r="O194" t="str">
            <v>预测</v>
          </cell>
          <cell r="P194">
            <v>66.25</v>
          </cell>
          <cell r="Q194">
            <v>14.93</v>
          </cell>
          <cell r="R194">
            <v>81.180000000000007</v>
          </cell>
          <cell r="S194">
            <v>9511.9</v>
          </cell>
          <cell r="T194">
            <v>772176</v>
          </cell>
        </row>
        <row r="195">
          <cell r="D195" t="str">
            <v>2单元2005</v>
          </cell>
          <cell r="E195" t="str">
            <v>清远市清城区城西大道中10号中奥天赋花园3号楼2单元20层05号</v>
          </cell>
          <cell r="F195" t="str">
            <v>3号楼</v>
          </cell>
          <cell r="G195" t="str">
            <v/>
          </cell>
          <cell r="H195">
            <v>20</v>
          </cell>
          <cell r="I195">
            <v>20</v>
          </cell>
          <cell r="J195">
            <v>1</v>
          </cell>
          <cell r="K195" t="str">
            <v>无</v>
          </cell>
          <cell r="L195" t="str">
            <v>住宅</v>
          </cell>
          <cell r="M195" t="str">
            <v>其它户型</v>
          </cell>
          <cell r="N195" t="str">
            <v>住宅</v>
          </cell>
          <cell r="O195" t="str">
            <v>预测</v>
          </cell>
          <cell r="P195">
            <v>66.25</v>
          </cell>
          <cell r="Q195">
            <v>14.93</v>
          </cell>
          <cell r="R195">
            <v>81.180000000000007</v>
          </cell>
          <cell r="S195">
            <v>9797.61</v>
          </cell>
          <cell r="T195">
            <v>795370</v>
          </cell>
        </row>
        <row r="196">
          <cell r="D196" t="str">
            <v>1单元2101</v>
          </cell>
          <cell r="E196" t="str">
            <v>清远市清城区城西大道中10号中奥天赋花园3号楼1单元21层01号</v>
          </cell>
          <cell r="F196" t="str">
            <v>3号楼</v>
          </cell>
          <cell r="G196" t="str">
            <v/>
          </cell>
          <cell r="H196">
            <v>21</v>
          </cell>
          <cell r="I196">
            <v>21</v>
          </cell>
          <cell r="J196">
            <v>1</v>
          </cell>
          <cell r="K196" t="str">
            <v>无</v>
          </cell>
          <cell r="L196" t="str">
            <v>住宅</v>
          </cell>
          <cell r="M196" t="str">
            <v>其它户型</v>
          </cell>
          <cell r="N196" t="str">
            <v>住宅</v>
          </cell>
          <cell r="O196" t="str">
            <v>预测</v>
          </cell>
          <cell r="P196">
            <v>79.06</v>
          </cell>
          <cell r="Q196">
            <v>17.82</v>
          </cell>
          <cell r="R196">
            <v>96.88</v>
          </cell>
          <cell r="S196">
            <v>9911.89</v>
          </cell>
          <cell r="T196">
            <v>960264</v>
          </cell>
        </row>
        <row r="197">
          <cell r="D197" t="str">
            <v>1单元2102</v>
          </cell>
          <cell r="E197" t="str">
            <v>清远市清城区城西大道中10号中奥天赋花园3号楼1单元21层02号</v>
          </cell>
          <cell r="F197" t="str">
            <v>3号楼</v>
          </cell>
          <cell r="G197" t="str">
            <v/>
          </cell>
          <cell r="H197">
            <v>21</v>
          </cell>
          <cell r="I197">
            <v>21</v>
          </cell>
          <cell r="J197">
            <v>1</v>
          </cell>
          <cell r="K197" t="str">
            <v>无</v>
          </cell>
          <cell r="L197" t="str">
            <v>住宅</v>
          </cell>
          <cell r="M197" t="str">
            <v>其它户型</v>
          </cell>
          <cell r="N197" t="str">
            <v>住宅</v>
          </cell>
          <cell r="O197" t="str">
            <v>预测</v>
          </cell>
          <cell r="P197">
            <v>79.06</v>
          </cell>
          <cell r="Q197">
            <v>17.82</v>
          </cell>
          <cell r="R197">
            <v>96.88</v>
          </cell>
          <cell r="S197">
            <v>10197.61</v>
          </cell>
          <cell r="T197">
            <v>987944</v>
          </cell>
        </row>
        <row r="198">
          <cell r="D198" t="str">
            <v>1单元2103</v>
          </cell>
          <cell r="E198" t="str">
            <v>清远市清城区城西大道中10号中奥天赋花园3号楼1单元21层03号</v>
          </cell>
          <cell r="F198" t="str">
            <v>3号楼</v>
          </cell>
          <cell r="G198" t="str">
            <v/>
          </cell>
          <cell r="H198">
            <v>21</v>
          </cell>
          <cell r="I198">
            <v>21</v>
          </cell>
          <cell r="J198">
            <v>1</v>
          </cell>
          <cell r="K198" t="str">
            <v>无</v>
          </cell>
          <cell r="L198" t="str">
            <v>住宅</v>
          </cell>
          <cell r="M198" t="str">
            <v>其它户型</v>
          </cell>
          <cell r="N198" t="str">
            <v>住宅</v>
          </cell>
          <cell r="O198" t="str">
            <v>预测</v>
          </cell>
          <cell r="P198">
            <v>92.63</v>
          </cell>
          <cell r="Q198">
            <v>20.88</v>
          </cell>
          <cell r="R198">
            <v>113.51</v>
          </cell>
          <cell r="S198">
            <v>10769.03</v>
          </cell>
          <cell r="T198">
            <v>1222393</v>
          </cell>
        </row>
        <row r="199">
          <cell r="D199" t="str">
            <v>1单元2104</v>
          </cell>
          <cell r="E199" t="str">
            <v>清远市清城区城西大道中10号中奥天赋花园3号楼1单元21层04号</v>
          </cell>
          <cell r="F199" t="str">
            <v>3号楼</v>
          </cell>
          <cell r="G199" t="str">
            <v/>
          </cell>
          <cell r="H199">
            <v>21</v>
          </cell>
          <cell r="I199">
            <v>21</v>
          </cell>
          <cell r="J199">
            <v>1</v>
          </cell>
          <cell r="K199" t="str">
            <v>无</v>
          </cell>
          <cell r="L199" t="str">
            <v>住宅</v>
          </cell>
          <cell r="M199" t="str">
            <v>其它户型</v>
          </cell>
          <cell r="N199" t="str">
            <v>住宅</v>
          </cell>
          <cell r="O199" t="str">
            <v>预测</v>
          </cell>
          <cell r="P199">
            <v>66.25</v>
          </cell>
          <cell r="Q199">
            <v>14.93</v>
          </cell>
          <cell r="R199">
            <v>81.180000000000007</v>
          </cell>
          <cell r="S199">
            <v>9626.18</v>
          </cell>
          <cell r="T199">
            <v>781453</v>
          </cell>
        </row>
        <row r="200">
          <cell r="D200" t="str">
            <v>1单元2105</v>
          </cell>
          <cell r="E200" t="str">
            <v>清远市清城区城西大道中10号中奥天赋花园3号楼1单元21层05号</v>
          </cell>
          <cell r="F200" t="str">
            <v>3号楼</v>
          </cell>
          <cell r="G200" t="str">
            <v/>
          </cell>
          <cell r="H200">
            <v>21</v>
          </cell>
          <cell r="I200">
            <v>21</v>
          </cell>
          <cell r="J200">
            <v>1</v>
          </cell>
          <cell r="K200" t="str">
            <v>无</v>
          </cell>
          <cell r="L200" t="str">
            <v>住宅</v>
          </cell>
          <cell r="M200" t="str">
            <v>其它户型</v>
          </cell>
          <cell r="N200" t="str">
            <v>住宅</v>
          </cell>
          <cell r="O200" t="str">
            <v>预测</v>
          </cell>
          <cell r="P200">
            <v>66.25</v>
          </cell>
          <cell r="Q200">
            <v>14.93</v>
          </cell>
          <cell r="R200">
            <v>81.180000000000007</v>
          </cell>
          <cell r="S200">
            <v>9340.4699999999993</v>
          </cell>
          <cell r="T200">
            <v>758259</v>
          </cell>
        </row>
        <row r="201">
          <cell r="D201" t="str">
            <v>2单元2101</v>
          </cell>
          <cell r="E201" t="str">
            <v>清远市清城区城西大道中10号中奥天赋花园3号楼2单元21层01号</v>
          </cell>
          <cell r="F201" t="str">
            <v>3号楼</v>
          </cell>
          <cell r="G201" t="str">
            <v/>
          </cell>
          <cell r="H201">
            <v>21</v>
          </cell>
          <cell r="I201">
            <v>21</v>
          </cell>
          <cell r="J201">
            <v>1</v>
          </cell>
          <cell r="K201" t="str">
            <v>无</v>
          </cell>
          <cell r="L201" t="str">
            <v>住宅</v>
          </cell>
          <cell r="M201" t="str">
            <v>其它户型</v>
          </cell>
          <cell r="N201" t="str">
            <v>住宅</v>
          </cell>
          <cell r="O201" t="str">
            <v>预测</v>
          </cell>
          <cell r="P201">
            <v>79.06</v>
          </cell>
          <cell r="Q201">
            <v>17.82</v>
          </cell>
          <cell r="R201">
            <v>96.88</v>
          </cell>
          <cell r="S201">
            <v>10340.459999999999</v>
          </cell>
          <cell r="T201">
            <v>1001784</v>
          </cell>
        </row>
        <row r="202">
          <cell r="D202" t="str">
            <v>2单元2102</v>
          </cell>
          <cell r="E202" t="str">
            <v>清远市清城区城西大道中10号中奥天赋花园3号楼2单元21层02号</v>
          </cell>
          <cell r="F202" t="str">
            <v>3号楼</v>
          </cell>
          <cell r="G202" t="str">
            <v/>
          </cell>
          <cell r="H202">
            <v>21</v>
          </cell>
          <cell r="I202">
            <v>21</v>
          </cell>
          <cell r="J202">
            <v>1</v>
          </cell>
          <cell r="K202" t="str">
            <v>无</v>
          </cell>
          <cell r="L202" t="str">
            <v>住宅</v>
          </cell>
          <cell r="M202" t="str">
            <v>其它户型</v>
          </cell>
          <cell r="N202" t="str">
            <v>住宅</v>
          </cell>
          <cell r="O202" t="str">
            <v>预测</v>
          </cell>
          <cell r="P202">
            <v>79.06</v>
          </cell>
          <cell r="Q202">
            <v>17.82</v>
          </cell>
          <cell r="R202">
            <v>96.88</v>
          </cell>
          <cell r="S202">
            <v>10054.75</v>
          </cell>
          <cell r="T202">
            <v>974104</v>
          </cell>
        </row>
        <row r="203">
          <cell r="D203" t="str">
            <v>2单元2103</v>
          </cell>
          <cell r="E203" t="str">
            <v>清远市清城区城西大道中10号中奥天赋花园3号楼2单元21层03号</v>
          </cell>
          <cell r="F203" t="str">
            <v>3号楼</v>
          </cell>
          <cell r="G203" t="str">
            <v/>
          </cell>
          <cell r="H203">
            <v>21</v>
          </cell>
          <cell r="I203">
            <v>21</v>
          </cell>
          <cell r="J203">
            <v>1</v>
          </cell>
          <cell r="K203" t="str">
            <v>无</v>
          </cell>
          <cell r="L203" t="str">
            <v>住宅</v>
          </cell>
          <cell r="M203" t="str">
            <v>其它户型</v>
          </cell>
          <cell r="N203" t="str">
            <v>住宅</v>
          </cell>
          <cell r="O203" t="str">
            <v>预测</v>
          </cell>
          <cell r="P203">
            <v>92.63</v>
          </cell>
          <cell r="Q203">
            <v>20.88</v>
          </cell>
          <cell r="R203">
            <v>113.51</v>
          </cell>
          <cell r="S203">
            <v>10769.03</v>
          </cell>
          <cell r="T203">
            <v>1222393</v>
          </cell>
        </row>
        <row r="204">
          <cell r="D204" t="str">
            <v>2单元2104</v>
          </cell>
          <cell r="E204" t="str">
            <v>清远市清城区城西大道中10号中奥天赋花园3号楼2单元21层04号</v>
          </cell>
          <cell r="F204" t="str">
            <v>3号楼</v>
          </cell>
          <cell r="G204" t="str">
            <v/>
          </cell>
          <cell r="H204">
            <v>21</v>
          </cell>
          <cell r="I204">
            <v>21</v>
          </cell>
          <cell r="J204">
            <v>1</v>
          </cell>
          <cell r="K204" t="str">
            <v>无</v>
          </cell>
          <cell r="L204" t="str">
            <v>住宅</v>
          </cell>
          <cell r="M204" t="str">
            <v>其它户型</v>
          </cell>
          <cell r="N204" t="str">
            <v>住宅</v>
          </cell>
          <cell r="O204" t="str">
            <v>预测</v>
          </cell>
          <cell r="P204">
            <v>66.25</v>
          </cell>
          <cell r="Q204">
            <v>14.93</v>
          </cell>
          <cell r="R204">
            <v>81.180000000000007</v>
          </cell>
          <cell r="S204">
            <v>9483.32</v>
          </cell>
          <cell r="T204">
            <v>769856</v>
          </cell>
        </row>
        <row r="205">
          <cell r="D205" t="str">
            <v>2单元2105</v>
          </cell>
          <cell r="E205" t="str">
            <v>清远市清城区城西大道中10号中奥天赋花园3号楼2单元21层05号</v>
          </cell>
          <cell r="F205" t="str">
            <v>3号楼</v>
          </cell>
          <cell r="G205" t="str">
            <v/>
          </cell>
          <cell r="H205">
            <v>21</v>
          </cell>
          <cell r="I205">
            <v>21</v>
          </cell>
          <cell r="J205">
            <v>1</v>
          </cell>
          <cell r="K205" t="str">
            <v>无</v>
          </cell>
          <cell r="L205" t="str">
            <v>住宅</v>
          </cell>
          <cell r="M205" t="str">
            <v>其它户型</v>
          </cell>
          <cell r="N205" t="str">
            <v>住宅</v>
          </cell>
          <cell r="O205" t="str">
            <v>预测</v>
          </cell>
          <cell r="P205">
            <v>66.25</v>
          </cell>
          <cell r="Q205">
            <v>14.93</v>
          </cell>
          <cell r="R205">
            <v>81.180000000000007</v>
          </cell>
          <cell r="S205">
            <v>9769.0300000000007</v>
          </cell>
          <cell r="T205">
            <v>793050</v>
          </cell>
        </row>
        <row r="206">
          <cell r="D206" t="str">
            <v>1单元2201</v>
          </cell>
          <cell r="E206" t="str">
            <v>清远市清城区城西大道中10号中奥天赋花园3号楼1单元22层01号</v>
          </cell>
          <cell r="F206" t="str">
            <v>3号楼</v>
          </cell>
          <cell r="G206" t="str">
            <v/>
          </cell>
          <cell r="H206">
            <v>22</v>
          </cell>
          <cell r="I206">
            <v>22</v>
          </cell>
          <cell r="J206">
            <v>1</v>
          </cell>
          <cell r="K206" t="str">
            <v>无</v>
          </cell>
          <cell r="L206" t="str">
            <v>住宅</v>
          </cell>
          <cell r="M206" t="str">
            <v>其它户型</v>
          </cell>
          <cell r="N206" t="str">
            <v>住宅</v>
          </cell>
          <cell r="O206" t="str">
            <v>预测</v>
          </cell>
          <cell r="P206">
            <v>79.06</v>
          </cell>
          <cell r="Q206">
            <v>17.82</v>
          </cell>
          <cell r="R206">
            <v>96.88</v>
          </cell>
          <cell r="S206">
            <v>9883.32</v>
          </cell>
          <cell r="T206">
            <v>957496</v>
          </cell>
        </row>
        <row r="207">
          <cell r="D207" t="str">
            <v>1单元2202</v>
          </cell>
          <cell r="E207" t="str">
            <v>清远市清城区城西大道中10号中奥天赋花园3号楼1单元22层02号</v>
          </cell>
          <cell r="F207" t="str">
            <v>3号楼</v>
          </cell>
          <cell r="G207" t="str">
            <v/>
          </cell>
          <cell r="H207">
            <v>22</v>
          </cell>
          <cell r="I207">
            <v>22</v>
          </cell>
          <cell r="J207">
            <v>1</v>
          </cell>
          <cell r="K207" t="str">
            <v>无</v>
          </cell>
          <cell r="L207" t="str">
            <v>住宅</v>
          </cell>
          <cell r="M207" t="str">
            <v>其它户型</v>
          </cell>
          <cell r="N207" t="str">
            <v>住宅</v>
          </cell>
          <cell r="O207" t="str">
            <v>预测</v>
          </cell>
          <cell r="P207">
            <v>79.06</v>
          </cell>
          <cell r="Q207">
            <v>17.82</v>
          </cell>
          <cell r="R207">
            <v>96.88</v>
          </cell>
          <cell r="S207">
            <v>10169.030000000001</v>
          </cell>
          <cell r="T207">
            <v>985176</v>
          </cell>
        </row>
        <row r="208">
          <cell r="D208" t="str">
            <v>1单元2203</v>
          </cell>
          <cell r="E208" t="str">
            <v>清远市清城区城西大道中10号中奥天赋花园3号楼1单元22层03号</v>
          </cell>
          <cell r="F208" t="str">
            <v>3号楼</v>
          </cell>
          <cell r="G208" t="str">
            <v/>
          </cell>
          <cell r="H208">
            <v>22</v>
          </cell>
          <cell r="I208">
            <v>22</v>
          </cell>
          <cell r="J208">
            <v>1</v>
          </cell>
          <cell r="K208" t="str">
            <v>无</v>
          </cell>
          <cell r="L208" t="str">
            <v>住宅</v>
          </cell>
          <cell r="M208" t="str">
            <v>其它户型</v>
          </cell>
          <cell r="N208" t="str">
            <v>住宅</v>
          </cell>
          <cell r="O208" t="str">
            <v>预测</v>
          </cell>
          <cell r="P208">
            <v>92.63</v>
          </cell>
          <cell r="Q208">
            <v>20.88</v>
          </cell>
          <cell r="R208">
            <v>113.51</v>
          </cell>
          <cell r="S208">
            <v>10740.46</v>
          </cell>
          <cell r="T208">
            <v>1219150</v>
          </cell>
        </row>
        <row r="209">
          <cell r="D209" t="str">
            <v>1单元2204</v>
          </cell>
          <cell r="E209" t="str">
            <v>清远市清城区城西大道中10号中奥天赋花园3号楼1单元22层04号</v>
          </cell>
          <cell r="F209" t="str">
            <v>3号楼</v>
          </cell>
          <cell r="G209" t="str">
            <v/>
          </cell>
          <cell r="H209">
            <v>22</v>
          </cell>
          <cell r="I209">
            <v>22</v>
          </cell>
          <cell r="J209">
            <v>1</v>
          </cell>
          <cell r="K209" t="str">
            <v>无</v>
          </cell>
          <cell r="L209" t="str">
            <v>住宅</v>
          </cell>
          <cell r="M209" t="str">
            <v>其它户型</v>
          </cell>
          <cell r="N209" t="str">
            <v>住宅</v>
          </cell>
          <cell r="O209" t="str">
            <v>预测</v>
          </cell>
          <cell r="P209">
            <v>66.25</v>
          </cell>
          <cell r="Q209">
            <v>14.93</v>
          </cell>
          <cell r="R209">
            <v>81.180000000000007</v>
          </cell>
          <cell r="S209">
            <v>9597.6</v>
          </cell>
          <cell r="T209">
            <v>779133</v>
          </cell>
        </row>
        <row r="210">
          <cell r="D210" t="str">
            <v>1单元2205</v>
          </cell>
          <cell r="E210" t="str">
            <v>清远市清城区城西大道中10号中奥天赋花园3号楼1单元22层05号</v>
          </cell>
          <cell r="F210" t="str">
            <v>3号楼</v>
          </cell>
          <cell r="G210" t="str">
            <v/>
          </cell>
          <cell r="H210">
            <v>22</v>
          </cell>
          <cell r="I210">
            <v>22</v>
          </cell>
          <cell r="J210">
            <v>1</v>
          </cell>
          <cell r="K210" t="str">
            <v>无</v>
          </cell>
          <cell r="L210" t="str">
            <v>住宅</v>
          </cell>
          <cell r="M210" t="str">
            <v>其它户型</v>
          </cell>
          <cell r="N210" t="str">
            <v>住宅</v>
          </cell>
          <cell r="O210" t="str">
            <v>预测</v>
          </cell>
          <cell r="P210">
            <v>66.25</v>
          </cell>
          <cell r="Q210">
            <v>14.93</v>
          </cell>
          <cell r="R210">
            <v>81.180000000000007</v>
          </cell>
          <cell r="S210">
            <v>9311.89</v>
          </cell>
          <cell r="T210">
            <v>755939</v>
          </cell>
        </row>
        <row r="211">
          <cell r="D211" t="str">
            <v>2单元2201</v>
          </cell>
          <cell r="E211" t="str">
            <v>清远市清城区城西大道中10号中奥天赋花园3号楼2单元22层01号</v>
          </cell>
          <cell r="F211" t="str">
            <v>3号楼</v>
          </cell>
          <cell r="G211" t="str">
            <v/>
          </cell>
          <cell r="H211">
            <v>22</v>
          </cell>
          <cell r="I211">
            <v>22</v>
          </cell>
          <cell r="J211">
            <v>1</v>
          </cell>
          <cell r="K211" t="str">
            <v>无</v>
          </cell>
          <cell r="L211" t="str">
            <v>住宅</v>
          </cell>
          <cell r="M211" t="str">
            <v>其它户型</v>
          </cell>
          <cell r="N211" t="str">
            <v>住宅</v>
          </cell>
          <cell r="O211" t="str">
            <v>预测</v>
          </cell>
          <cell r="P211">
            <v>79.06</v>
          </cell>
          <cell r="Q211">
            <v>17.82</v>
          </cell>
          <cell r="R211">
            <v>96.88</v>
          </cell>
          <cell r="S211">
            <v>10311.89</v>
          </cell>
          <cell r="T211">
            <v>999016</v>
          </cell>
        </row>
        <row r="212">
          <cell r="D212" t="str">
            <v>2单元2202</v>
          </cell>
          <cell r="E212" t="str">
            <v>清远市清城区城西大道中10号中奥天赋花园3号楼2单元22层02号</v>
          </cell>
          <cell r="F212" t="str">
            <v>3号楼</v>
          </cell>
          <cell r="G212" t="str">
            <v/>
          </cell>
          <cell r="H212">
            <v>22</v>
          </cell>
          <cell r="I212">
            <v>22</v>
          </cell>
          <cell r="J212">
            <v>1</v>
          </cell>
          <cell r="K212" t="str">
            <v>无</v>
          </cell>
          <cell r="L212" t="str">
            <v>住宅</v>
          </cell>
          <cell r="M212" t="str">
            <v>其它户型</v>
          </cell>
          <cell r="N212" t="str">
            <v>住宅</v>
          </cell>
          <cell r="O212" t="str">
            <v>预测</v>
          </cell>
          <cell r="P212">
            <v>79.06</v>
          </cell>
          <cell r="Q212">
            <v>17.82</v>
          </cell>
          <cell r="R212">
            <v>96.88</v>
          </cell>
          <cell r="S212">
            <v>10026.18</v>
          </cell>
          <cell r="T212">
            <v>971336</v>
          </cell>
        </row>
        <row r="213">
          <cell r="D213" t="str">
            <v>2单元2203</v>
          </cell>
          <cell r="E213" t="str">
            <v>清远市清城区城西大道中10号中奥天赋花园3号楼2单元22层03号</v>
          </cell>
          <cell r="F213" t="str">
            <v>3号楼</v>
          </cell>
          <cell r="G213" t="str">
            <v/>
          </cell>
          <cell r="H213">
            <v>22</v>
          </cell>
          <cell r="I213">
            <v>22</v>
          </cell>
          <cell r="J213">
            <v>1</v>
          </cell>
          <cell r="K213" t="str">
            <v>无</v>
          </cell>
          <cell r="L213" t="str">
            <v>住宅</v>
          </cell>
          <cell r="M213" t="str">
            <v>其它户型</v>
          </cell>
          <cell r="N213" t="str">
            <v>住宅</v>
          </cell>
          <cell r="O213" t="str">
            <v>预测</v>
          </cell>
          <cell r="P213">
            <v>92.63</v>
          </cell>
          <cell r="Q213">
            <v>20.88</v>
          </cell>
          <cell r="R213">
            <v>113.51</v>
          </cell>
          <cell r="S213">
            <v>10740.46</v>
          </cell>
          <cell r="T213">
            <v>1219150</v>
          </cell>
        </row>
        <row r="214">
          <cell r="D214" t="str">
            <v>2单元2204</v>
          </cell>
          <cell r="E214" t="str">
            <v>清远市清城区城西大道中10号中奥天赋花园3号楼2单元22层04号</v>
          </cell>
          <cell r="F214" t="str">
            <v>3号楼</v>
          </cell>
          <cell r="G214" t="str">
            <v/>
          </cell>
          <cell r="H214">
            <v>22</v>
          </cell>
          <cell r="I214">
            <v>22</v>
          </cell>
          <cell r="J214">
            <v>1</v>
          </cell>
          <cell r="K214" t="str">
            <v>无</v>
          </cell>
          <cell r="L214" t="str">
            <v>住宅</v>
          </cell>
          <cell r="M214" t="str">
            <v>其它户型</v>
          </cell>
          <cell r="N214" t="str">
            <v>住宅</v>
          </cell>
          <cell r="O214" t="str">
            <v>预测</v>
          </cell>
          <cell r="P214">
            <v>66.25</v>
          </cell>
          <cell r="Q214">
            <v>14.93</v>
          </cell>
          <cell r="R214">
            <v>81.180000000000007</v>
          </cell>
          <cell r="S214">
            <v>9454.74</v>
          </cell>
          <cell r="T214">
            <v>767536</v>
          </cell>
        </row>
        <row r="215">
          <cell r="D215" t="str">
            <v>2单元2205</v>
          </cell>
          <cell r="E215" t="str">
            <v>清远市清城区城西大道中10号中奥天赋花园3号楼2单元22层05号</v>
          </cell>
          <cell r="F215" t="str">
            <v>3号楼</v>
          </cell>
          <cell r="G215" t="str">
            <v/>
          </cell>
          <cell r="H215">
            <v>22</v>
          </cell>
          <cell r="I215">
            <v>22</v>
          </cell>
          <cell r="J215">
            <v>1</v>
          </cell>
          <cell r="K215" t="str">
            <v>无</v>
          </cell>
          <cell r="L215" t="str">
            <v>住宅</v>
          </cell>
          <cell r="M215" t="str">
            <v>其它户型</v>
          </cell>
          <cell r="N215" t="str">
            <v>住宅</v>
          </cell>
          <cell r="O215" t="str">
            <v>预测</v>
          </cell>
          <cell r="P215">
            <v>66.25</v>
          </cell>
          <cell r="Q215">
            <v>14.93</v>
          </cell>
          <cell r="R215">
            <v>81.180000000000007</v>
          </cell>
          <cell r="S215">
            <v>9740.4500000000007</v>
          </cell>
          <cell r="T215">
            <v>790730</v>
          </cell>
        </row>
        <row r="216">
          <cell r="D216" t="str">
            <v>1单元2301</v>
          </cell>
          <cell r="E216" t="str">
            <v>清远市清城区城西大道中10号中奥天赋花园3号楼1单元23层01号</v>
          </cell>
          <cell r="F216" t="str">
            <v>3号楼</v>
          </cell>
          <cell r="G216" t="str">
            <v/>
          </cell>
          <cell r="H216">
            <v>23</v>
          </cell>
          <cell r="I216">
            <v>23</v>
          </cell>
          <cell r="J216">
            <v>1</v>
          </cell>
          <cell r="K216" t="str">
            <v>无</v>
          </cell>
          <cell r="L216" t="str">
            <v>住宅</v>
          </cell>
          <cell r="M216" t="str">
            <v>其它户型</v>
          </cell>
          <cell r="N216" t="str">
            <v>住宅</v>
          </cell>
          <cell r="O216" t="str">
            <v>预测</v>
          </cell>
          <cell r="P216">
            <v>79.06</v>
          </cell>
          <cell r="Q216">
            <v>17.82</v>
          </cell>
          <cell r="R216">
            <v>96.88</v>
          </cell>
          <cell r="S216">
            <v>9854.76</v>
          </cell>
          <cell r="T216">
            <v>954729</v>
          </cell>
        </row>
        <row r="217">
          <cell r="D217" t="str">
            <v>1单元2302</v>
          </cell>
          <cell r="E217" t="str">
            <v>清远市清城区城西大道中10号中奥天赋花园3号楼1单元23层02号</v>
          </cell>
          <cell r="F217" t="str">
            <v>3号楼</v>
          </cell>
          <cell r="G217" t="str">
            <v/>
          </cell>
          <cell r="H217">
            <v>23</v>
          </cell>
          <cell r="I217">
            <v>23</v>
          </cell>
          <cell r="J217">
            <v>1</v>
          </cell>
          <cell r="K217" t="str">
            <v>无</v>
          </cell>
          <cell r="L217" t="str">
            <v>住宅</v>
          </cell>
          <cell r="M217" t="str">
            <v>其它户型</v>
          </cell>
          <cell r="N217" t="str">
            <v>住宅</v>
          </cell>
          <cell r="O217" t="str">
            <v>预测</v>
          </cell>
          <cell r="P217">
            <v>79.06</v>
          </cell>
          <cell r="Q217">
            <v>17.82</v>
          </cell>
          <cell r="R217">
            <v>96.88</v>
          </cell>
          <cell r="S217">
            <v>10140.469999999999</v>
          </cell>
          <cell r="T217">
            <v>982409</v>
          </cell>
        </row>
        <row r="218">
          <cell r="D218" t="str">
            <v>1单元2303</v>
          </cell>
          <cell r="E218" t="str">
            <v>清远市清城区城西大道中10号中奥天赋花园3号楼1单元23层03号</v>
          </cell>
          <cell r="F218" t="str">
            <v>3号楼</v>
          </cell>
          <cell r="G218" t="str">
            <v/>
          </cell>
          <cell r="H218">
            <v>23</v>
          </cell>
          <cell r="I218">
            <v>23</v>
          </cell>
          <cell r="J218">
            <v>1</v>
          </cell>
          <cell r="K218" t="str">
            <v>无</v>
          </cell>
          <cell r="L218" t="str">
            <v>住宅</v>
          </cell>
          <cell r="M218" t="str">
            <v>其它户型</v>
          </cell>
          <cell r="N218" t="str">
            <v>住宅</v>
          </cell>
          <cell r="O218" t="str">
            <v>预测</v>
          </cell>
          <cell r="P218">
            <v>92.63</v>
          </cell>
          <cell r="Q218">
            <v>20.88</v>
          </cell>
          <cell r="R218">
            <v>113.51</v>
          </cell>
          <cell r="S218">
            <v>10711.89</v>
          </cell>
          <cell r="T218">
            <v>1215907</v>
          </cell>
        </row>
        <row r="219">
          <cell r="D219" t="str">
            <v>1单元2304</v>
          </cell>
          <cell r="E219" t="str">
            <v>清远市清城区城西大道中10号中奥天赋花园3号楼1单元23层04号</v>
          </cell>
          <cell r="F219" t="str">
            <v>3号楼</v>
          </cell>
          <cell r="G219" t="str">
            <v/>
          </cell>
          <cell r="H219">
            <v>23</v>
          </cell>
          <cell r="I219">
            <v>23</v>
          </cell>
          <cell r="J219">
            <v>1</v>
          </cell>
          <cell r="K219" t="str">
            <v>无</v>
          </cell>
          <cell r="L219" t="str">
            <v>住宅</v>
          </cell>
          <cell r="M219" t="str">
            <v>其它户型</v>
          </cell>
          <cell r="N219" t="str">
            <v>住宅</v>
          </cell>
          <cell r="O219" t="str">
            <v>预测</v>
          </cell>
          <cell r="P219">
            <v>66.25</v>
          </cell>
          <cell r="Q219">
            <v>14.93</v>
          </cell>
          <cell r="R219">
            <v>81.180000000000007</v>
          </cell>
          <cell r="S219">
            <v>9569.0300000000007</v>
          </cell>
          <cell r="T219">
            <v>776814</v>
          </cell>
        </row>
        <row r="220">
          <cell r="D220" t="str">
            <v>1单元2305</v>
          </cell>
          <cell r="E220" t="str">
            <v>清远市清城区城西大道中10号中奥天赋花园3号楼1单元23层05号</v>
          </cell>
          <cell r="F220" t="str">
            <v>3号楼</v>
          </cell>
          <cell r="G220" t="str">
            <v/>
          </cell>
          <cell r="H220">
            <v>23</v>
          </cell>
          <cell r="I220">
            <v>23</v>
          </cell>
          <cell r="J220">
            <v>1</v>
          </cell>
          <cell r="K220" t="str">
            <v>无</v>
          </cell>
          <cell r="L220" t="str">
            <v>住宅</v>
          </cell>
          <cell r="M220" t="str">
            <v>其它户型</v>
          </cell>
          <cell r="N220" t="str">
            <v>住宅</v>
          </cell>
          <cell r="O220" t="str">
            <v>预测</v>
          </cell>
          <cell r="P220">
            <v>66.25</v>
          </cell>
          <cell r="Q220">
            <v>14.93</v>
          </cell>
          <cell r="R220">
            <v>81.180000000000007</v>
          </cell>
          <cell r="S220">
            <v>9283.32</v>
          </cell>
          <cell r="T220">
            <v>753620</v>
          </cell>
        </row>
        <row r="221">
          <cell r="D221" t="str">
            <v>2单元2301</v>
          </cell>
          <cell r="E221" t="str">
            <v>清远市清城区城西大道中10号中奥天赋花园3号楼2单元23层01号</v>
          </cell>
          <cell r="F221" t="str">
            <v>3号楼</v>
          </cell>
          <cell r="G221" t="str">
            <v/>
          </cell>
          <cell r="H221">
            <v>23</v>
          </cell>
          <cell r="I221">
            <v>23</v>
          </cell>
          <cell r="J221">
            <v>1</v>
          </cell>
          <cell r="K221" t="str">
            <v>无</v>
          </cell>
          <cell r="L221" t="str">
            <v>住宅</v>
          </cell>
          <cell r="M221" t="str">
            <v>其它户型</v>
          </cell>
          <cell r="N221" t="str">
            <v>住宅</v>
          </cell>
          <cell r="O221" t="str">
            <v>预测</v>
          </cell>
          <cell r="P221">
            <v>79.06</v>
          </cell>
          <cell r="Q221">
            <v>17.82</v>
          </cell>
          <cell r="R221">
            <v>96.88</v>
          </cell>
          <cell r="S221">
            <v>10283.33</v>
          </cell>
          <cell r="T221">
            <v>996249</v>
          </cell>
        </row>
        <row r="222">
          <cell r="D222" t="str">
            <v>2单元2302</v>
          </cell>
          <cell r="E222" t="str">
            <v>清远市清城区城西大道中10号中奥天赋花园3号楼2单元23层02号</v>
          </cell>
          <cell r="F222" t="str">
            <v>3号楼</v>
          </cell>
          <cell r="G222" t="str">
            <v/>
          </cell>
          <cell r="H222">
            <v>23</v>
          </cell>
          <cell r="I222">
            <v>23</v>
          </cell>
          <cell r="J222">
            <v>1</v>
          </cell>
          <cell r="K222" t="str">
            <v>无</v>
          </cell>
          <cell r="L222" t="str">
            <v>住宅</v>
          </cell>
          <cell r="M222" t="str">
            <v>其它户型</v>
          </cell>
          <cell r="N222" t="str">
            <v>住宅</v>
          </cell>
          <cell r="O222" t="str">
            <v>预测</v>
          </cell>
          <cell r="P222">
            <v>79.06</v>
          </cell>
          <cell r="Q222">
            <v>17.82</v>
          </cell>
          <cell r="R222">
            <v>96.88</v>
          </cell>
          <cell r="S222">
            <v>9997.6200000000008</v>
          </cell>
          <cell r="T222">
            <v>968569</v>
          </cell>
        </row>
        <row r="223">
          <cell r="D223" t="str">
            <v>2单元2303</v>
          </cell>
          <cell r="E223" t="str">
            <v>清远市清城区城西大道中10号中奥天赋花园3号楼2单元23层03号</v>
          </cell>
          <cell r="F223" t="str">
            <v>3号楼</v>
          </cell>
          <cell r="G223" t="str">
            <v/>
          </cell>
          <cell r="H223">
            <v>23</v>
          </cell>
          <cell r="I223">
            <v>23</v>
          </cell>
          <cell r="J223">
            <v>1</v>
          </cell>
          <cell r="K223" t="str">
            <v>无</v>
          </cell>
          <cell r="L223" t="str">
            <v>住宅</v>
          </cell>
          <cell r="M223" t="str">
            <v>其它户型</v>
          </cell>
          <cell r="N223" t="str">
            <v>住宅</v>
          </cell>
          <cell r="O223" t="str">
            <v>预测</v>
          </cell>
          <cell r="P223">
            <v>92.63</v>
          </cell>
          <cell r="Q223">
            <v>20.88</v>
          </cell>
          <cell r="R223">
            <v>113.51</v>
          </cell>
          <cell r="S223">
            <v>10711.89</v>
          </cell>
          <cell r="T223">
            <v>1215907</v>
          </cell>
        </row>
        <row r="224">
          <cell r="D224" t="str">
            <v>2单元2304</v>
          </cell>
          <cell r="E224" t="str">
            <v>清远市清城区城西大道中10号中奥天赋花园3号楼2单元23层04号</v>
          </cell>
          <cell r="F224" t="str">
            <v>3号楼</v>
          </cell>
          <cell r="G224" t="str">
            <v/>
          </cell>
          <cell r="H224">
            <v>23</v>
          </cell>
          <cell r="I224">
            <v>23</v>
          </cell>
          <cell r="J224">
            <v>1</v>
          </cell>
          <cell r="K224" t="str">
            <v>无</v>
          </cell>
          <cell r="L224" t="str">
            <v>住宅</v>
          </cell>
          <cell r="M224" t="str">
            <v>其它户型</v>
          </cell>
          <cell r="N224" t="str">
            <v>住宅</v>
          </cell>
          <cell r="O224" t="str">
            <v>预测</v>
          </cell>
          <cell r="P224">
            <v>66.25</v>
          </cell>
          <cell r="Q224">
            <v>14.93</v>
          </cell>
          <cell r="R224">
            <v>81.180000000000007</v>
          </cell>
          <cell r="S224">
            <v>9426.18</v>
          </cell>
          <cell r="T224">
            <v>765217</v>
          </cell>
        </row>
        <row r="225">
          <cell r="D225" t="str">
            <v>2单元2305</v>
          </cell>
          <cell r="E225" t="str">
            <v>清远市清城区城西大道中10号中奥天赋花园3号楼2单元23层05号</v>
          </cell>
          <cell r="F225" t="str">
            <v>3号楼</v>
          </cell>
          <cell r="G225" t="str">
            <v/>
          </cell>
          <cell r="H225">
            <v>23</v>
          </cell>
          <cell r="I225">
            <v>23</v>
          </cell>
          <cell r="J225">
            <v>1</v>
          </cell>
          <cell r="K225" t="str">
            <v>无</v>
          </cell>
          <cell r="L225" t="str">
            <v>住宅</v>
          </cell>
          <cell r="M225" t="str">
            <v>其它户型</v>
          </cell>
          <cell r="N225" t="str">
            <v>住宅</v>
          </cell>
          <cell r="O225" t="str">
            <v>预测</v>
          </cell>
          <cell r="P225">
            <v>66.25</v>
          </cell>
          <cell r="Q225">
            <v>14.93</v>
          </cell>
          <cell r="R225">
            <v>81.180000000000007</v>
          </cell>
          <cell r="S225">
            <v>9711.89</v>
          </cell>
          <cell r="T225">
            <v>788411</v>
          </cell>
        </row>
        <row r="226">
          <cell r="D226" t="str">
            <v>1单元2401</v>
          </cell>
          <cell r="E226" t="str">
            <v>清远市清城区城西大道中10号中奥天赋花园3号楼1单元24层01号</v>
          </cell>
          <cell r="F226" t="str">
            <v>3号楼</v>
          </cell>
          <cell r="G226" t="str">
            <v/>
          </cell>
          <cell r="H226">
            <v>24</v>
          </cell>
          <cell r="I226">
            <v>24</v>
          </cell>
          <cell r="J226">
            <v>1</v>
          </cell>
          <cell r="K226" t="str">
            <v>无</v>
          </cell>
          <cell r="L226" t="str">
            <v>住宅</v>
          </cell>
          <cell r="M226" t="str">
            <v>其它户型</v>
          </cell>
          <cell r="N226" t="str">
            <v>住宅</v>
          </cell>
          <cell r="O226" t="str">
            <v>预测</v>
          </cell>
          <cell r="P226">
            <v>79.06</v>
          </cell>
          <cell r="Q226">
            <v>17.82</v>
          </cell>
          <cell r="R226">
            <v>96.88</v>
          </cell>
          <cell r="S226">
            <v>9540.4599999999991</v>
          </cell>
          <cell r="T226">
            <v>924280</v>
          </cell>
        </row>
        <row r="227">
          <cell r="D227" t="str">
            <v>1单元2402</v>
          </cell>
          <cell r="E227" t="str">
            <v>清远市清城区城西大道中10号中奥天赋花园3号楼1单元24层02号</v>
          </cell>
          <cell r="F227" t="str">
            <v>3号楼</v>
          </cell>
          <cell r="G227" t="str">
            <v/>
          </cell>
          <cell r="H227">
            <v>24</v>
          </cell>
          <cell r="I227">
            <v>24</v>
          </cell>
          <cell r="J227">
            <v>1</v>
          </cell>
          <cell r="K227" t="str">
            <v>无</v>
          </cell>
          <cell r="L227" t="str">
            <v>住宅</v>
          </cell>
          <cell r="M227" t="str">
            <v>其它户型</v>
          </cell>
          <cell r="N227" t="str">
            <v>住宅</v>
          </cell>
          <cell r="O227" t="str">
            <v>预测</v>
          </cell>
          <cell r="P227">
            <v>79.06</v>
          </cell>
          <cell r="Q227">
            <v>17.82</v>
          </cell>
          <cell r="R227">
            <v>96.88</v>
          </cell>
          <cell r="S227">
            <v>9826.18</v>
          </cell>
          <cell r="T227">
            <v>951960</v>
          </cell>
        </row>
        <row r="228">
          <cell r="D228" t="str">
            <v>1单元2403</v>
          </cell>
          <cell r="E228" t="str">
            <v>清远市清城区城西大道中10号中奥天赋花园3号楼1单元24层03号</v>
          </cell>
          <cell r="F228" t="str">
            <v>3号楼</v>
          </cell>
          <cell r="G228" t="str">
            <v/>
          </cell>
          <cell r="H228">
            <v>24</v>
          </cell>
          <cell r="I228">
            <v>24</v>
          </cell>
          <cell r="J228">
            <v>1</v>
          </cell>
          <cell r="K228" t="str">
            <v>无</v>
          </cell>
          <cell r="L228" t="str">
            <v>住宅</v>
          </cell>
          <cell r="M228" t="str">
            <v>其它户型</v>
          </cell>
          <cell r="N228" t="str">
            <v>住宅</v>
          </cell>
          <cell r="O228" t="str">
            <v>预测</v>
          </cell>
          <cell r="P228">
            <v>92.63</v>
          </cell>
          <cell r="Q228">
            <v>20.88</v>
          </cell>
          <cell r="R228">
            <v>113.51</v>
          </cell>
          <cell r="S228">
            <v>10397.59</v>
          </cell>
          <cell r="T228">
            <v>1180231</v>
          </cell>
        </row>
        <row r="229">
          <cell r="D229" t="str">
            <v>1单元2404</v>
          </cell>
          <cell r="E229" t="str">
            <v>清远市清城区城西大道中10号中奥天赋花园3号楼1单元24层04号</v>
          </cell>
          <cell r="F229" t="str">
            <v>3号楼</v>
          </cell>
          <cell r="G229" t="str">
            <v/>
          </cell>
          <cell r="H229">
            <v>24</v>
          </cell>
          <cell r="I229">
            <v>24</v>
          </cell>
          <cell r="J229">
            <v>1</v>
          </cell>
          <cell r="K229" t="str">
            <v>无</v>
          </cell>
          <cell r="L229" t="str">
            <v>住宅</v>
          </cell>
          <cell r="M229" t="str">
            <v>其它户型</v>
          </cell>
          <cell r="N229" t="str">
            <v>住宅</v>
          </cell>
          <cell r="O229" t="str">
            <v>预测</v>
          </cell>
          <cell r="P229">
            <v>66.25</v>
          </cell>
          <cell r="Q229">
            <v>14.93</v>
          </cell>
          <cell r="R229">
            <v>81.180000000000007</v>
          </cell>
          <cell r="S229">
            <v>9254.74</v>
          </cell>
          <cell r="T229">
            <v>751300</v>
          </cell>
        </row>
        <row r="230">
          <cell r="D230" t="str">
            <v>1单元2405</v>
          </cell>
          <cell r="E230" t="str">
            <v>清远市清城区城西大道中10号中奥天赋花园3号楼1单元24层05号</v>
          </cell>
          <cell r="F230" t="str">
            <v>3号楼</v>
          </cell>
          <cell r="G230" t="str">
            <v/>
          </cell>
          <cell r="H230">
            <v>24</v>
          </cell>
          <cell r="I230">
            <v>24</v>
          </cell>
          <cell r="J230">
            <v>1</v>
          </cell>
          <cell r="K230" t="str">
            <v>无</v>
          </cell>
          <cell r="L230" t="str">
            <v>住宅</v>
          </cell>
          <cell r="M230" t="str">
            <v>其它户型</v>
          </cell>
          <cell r="N230" t="str">
            <v>住宅</v>
          </cell>
          <cell r="O230" t="str">
            <v>预测</v>
          </cell>
          <cell r="P230">
            <v>66.25</v>
          </cell>
          <cell r="Q230">
            <v>14.93</v>
          </cell>
          <cell r="R230">
            <v>81.180000000000007</v>
          </cell>
          <cell r="S230">
            <v>8969.0300000000007</v>
          </cell>
          <cell r="T230">
            <v>728106</v>
          </cell>
        </row>
        <row r="231">
          <cell r="D231" t="str">
            <v>2单元2401</v>
          </cell>
          <cell r="E231" t="str">
            <v>清远市清城区城西大道中10号中奥天赋花园3号楼2单元24层01号</v>
          </cell>
          <cell r="F231" t="str">
            <v>3号楼</v>
          </cell>
          <cell r="G231" t="str">
            <v/>
          </cell>
          <cell r="H231">
            <v>24</v>
          </cell>
          <cell r="I231">
            <v>24</v>
          </cell>
          <cell r="J231">
            <v>1</v>
          </cell>
          <cell r="K231" t="str">
            <v>无</v>
          </cell>
          <cell r="L231" t="str">
            <v>住宅</v>
          </cell>
          <cell r="M231" t="str">
            <v>其它户型</v>
          </cell>
          <cell r="N231" t="str">
            <v>住宅</v>
          </cell>
          <cell r="O231" t="str">
            <v>预测</v>
          </cell>
          <cell r="P231">
            <v>79.06</v>
          </cell>
          <cell r="Q231">
            <v>17.82</v>
          </cell>
          <cell r="R231">
            <v>96.88</v>
          </cell>
          <cell r="S231">
            <v>9969.0300000000007</v>
          </cell>
          <cell r="T231">
            <v>965800</v>
          </cell>
        </row>
        <row r="232">
          <cell r="D232" t="str">
            <v>2单元2402</v>
          </cell>
          <cell r="E232" t="str">
            <v>清远市清城区城西大道中10号中奥天赋花园3号楼2单元24层02号</v>
          </cell>
          <cell r="F232" t="str">
            <v>3号楼</v>
          </cell>
          <cell r="G232" t="str">
            <v/>
          </cell>
          <cell r="H232">
            <v>24</v>
          </cell>
          <cell r="I232">
            <v>24</v>
          </cell>
          <cell r="J232">
            <v>1</v>
          </cell>
          <cell r="K232" t="str">
            <v>无</v>
          </cell>
          <cell r="L232" t="str">
            <v>住宅</v>
          </cell>
          <cell r="M232" t="str">
            <v>其它户型</v>
          </cell>
          <cell r="N232" t="str">
            <v>住宅</v>
          </cell>
          <cell r="O232" t="str">
            <v>预测</v>
          </cell>
          <cell r="P232">
            <v>79.06</v>
          </cell>
          <cell r="Q232">
            <v>17.82</v>
          </cell>
          <cell r="R232">
            <v>96.88</v>
          </cell>
          <cell r="S232">
            <v>9683.32</v>
          </cell>
          <cell r="T232">
            <v>938120</v>
          </cell>
        </row>
        <row r="233">
          <cell r="D233" t="str">
            <v>2单元2403</v>
          </cell>
          <cell r="E233" t="str">
            <v>清远市清城区城西大道中10号中奥天赋花园3号楼2单元24层03号</v>
          </cell>
          <cell r="F233" t="str">
            <v>3号楼</v>
          </cell>
          <cell r="G233" t="str">
            <v/>
          </cell>
          <cell r="H233">
            <v>24</v>
          </cell>
          <cell r="I233">
            <v>24</v>
          </cell>
          <cell r="J233">
            <v>1</v>
          </cell>
          <cell r="K233" t="str">
            <v>无</v>
          </cell>
          <cell r="L233" t="str">
            <v>住宅</v>
          </cell>
          <cell r="M233" t="str">
            <v>其它户型</v>
          </cell>
          <cell r="N233" t="str">
            <v>住宅</v>
          </cell>
          <cell r="O233" t="str">
            <v>预测</v>
          </cell>
          <cell r="P233">
            <v>92.63</v>
          </cell>
          <cell r="Q233">
            <v>20.88</v>
          </cell>
          <cell r="R233">
            <v>113.51</v>
          </cell>
          <cell r="S233">
            <v>10397.59</v>
          </cell>
          <cell r="T233">
            <v>1180231</v>
          </cell>
        </row>
        <row r="234">
          <cell r="D234" t="str">
            <v>2单元2404</v>
          </cell>
          <cell r="E234" t="str">
            <v>清远市清城区城西大道中10号中奥天赋花园3号楼2单元24层04号</v>
          </cell>
          <cell r="F234" t="str">
            <v>3号楼</v>
          </cell>
          <cell r="G234" t="str">
            <v/>
          </cell>
          <cell r="H234">
            <v>24</v>
          </cell>
          <cell r="I234">
            <v>24</v>
          </cell>
          <cell r="J234">
            <v>1</v>
          </cell>
          <cell r="K234" t="str">
            <v>无</v>
          </cell>
          <cell r="L234" t="str">
            <v>住宅</v>
          </cell>
          <cell r="M234" t="str">
            <v>其它户型</v>
          </cell>
          <cell r="N234" t="str">
            <v>住宅</v>
          </cell>
          <cell r="O234" t="str">
            <v>预测</v>
          </cell>
          <cell r="P234">
            <v>66.25</v>
          </cell>
          <cell r="Q234">
            <v>14.93</v>
          </cell>
          <cell r="R234">
            <v>81.180000000000007</v>
          </cell>
          <cell r="S234">
            <v>9111.89</v>
          </cell>
          <cell r="T234">
            <v>739703</v>
          </cell>
        </row>
        <row r="235">
          <cell r="D235" t="str">
            <v>2单元2405</v>
          </cell>
          <cell r="E235" t="str">
            <v>清远市清城区城西大道中10号中奥天赋花园3号楼2单元24层05号</v>
          </cell>
          <cell r="F235" t="str">
            <v>3号楼</v>
          </cell>
          <cell r="G235" t="str">
            <v/>
          </cell>
          <cell r="H235">
            <v>24</v>
          </cell>
          <cell r="I235">
            <v>24</v>
          </cell>
          <cell r="J235">
            <v>1</v>
          </cell>
          <cell r="K235" t="str">
            <v>无</v>
          </cell>
          <cell r="L235" t="str">
            <v>住宅</v>
          </cell>
          <cell r="M235" t="str">
            <v>其它户型</v>
          </cell>
          <cell r="N235" t="str">
            <v>住宅</v>
          </cell>
          <cell r="O235" t="str">
            <v>预测</v>
          </cell>
          <cell r="P235">
            <v>66.25</v>
          </cell>
          <cell r="Q235">
            <v>14.93</v>
          </cell>
          <cell r="R235">
            <v>81.180000000000007</v>
          </cell>
          <cell r="S235">
            <v>9397.6</v>
          </cell>
          <cell r="T235">
            <v>762897</v>
          </cell>
        </row>
        <row r="236">
          <cell r="D236" t="str">
            <v>1单元2501</v>
          </cell>
          <cell r="E236" t="str">
            <v>清远市清城区城西大道中10号中奥天赋花园3号楼1单元25层01号</v>
          </cell>
          <cell r="F236" t="str">
            <v>3号楼</v>
          </cell>
          <cell r="G236" t="str">
            <v/>
          </cell>
          <cell r="H236">
            <v>25</v>
          </cell>
          <cell r="I236">
            <v>25</v>
          </cell>
          <cell r="J236">
            <v>1</v>
          </cell>
          <cell r="K236" t="str">
            <v>无</v>
          </cell>
          <cell r="L236" t="str">
            <v>住宅</v>
          </cell>
          <cell r="M236" t="str">
            <v>其它户型</v>
          </cell>
          <cell r="N236" t="str">
            <v>住宅</v>
          </cell>
          <cell r="O236" t="str">
            <v>预测</v>
          </cell>
          <cell r="P236">
            <v>79.06</v>
          </cell>
          <cell r="Q236">
            <v>17.82</v>
          </cell>
          <cell r="R236">
            <v>96.88</v>
          </cell>
          <cell r="S236">
            <v>9797.59</v>
          </cell>
          <cell r="T236">
            <v>949191</v>
          </cell>
        </row>
        <row r="237">
          <cell r="D237" t="str">
            <v>1单元2502</v>
          </cell>
          <cell r="E237" t="str">
            <v>清远市清城区城西大道中10号中奥天赋花园3号楼1单元25层02号</v>
          </cell>
          <cell r="F237" t="str">
            <v>3号楼</v>
          </cell>
          <cell r="G237" t="str">
            <v/>
          </cell>
          <cell r="H237">
            <v>25</v>
          </cell>
          <cell r="I237">
            <v>25</v>
          </cell>
          <cell r="J237">
            <v>1</v>
          </cell>
          <cell r="K237" t="str">
            <v>无</v>
          </cell>
          <cell r="L237" t="str">
            <v>住宅</v>
          </cell>
          <cell r="M237" t="str">
            <v>其它户型</v>
          </cell>
          <cell r="N237" t="str">
            <v>住宅</v>
          </cell>
          <cell r="O237" t="str">
            <v>预测</v>
          </cell>
          <cell r="P237">
            <v>79.06</v>
          </cell>
          <cell r="Q237">
            <v>17.82</v>
          </cell>
          <cell r="R237">
            <v>96.88</v>
          </cell>
          <cell r="S237">
            <v>10083.31</v>
          </cell>
          <cell r="T237">
            <v>976871</v>
          </cell>
        </row>
        <row r="238">
          <cell r="D238" t="str">
            <v>1单元2503</v>
          </cell>
          <cell r="E238" t="str">
            <v>清远市清城区城西大道中10号中奥天赋花园3号楼1单元25层03号</v>
          </cell>
          <cell r="F238" t="str">
            <v>3号楼</v>
          </cell>
          <cell r="G238" t="str">
            <v/>
          </cell>
          <cell r="H238">
            <v>25</v>
          </cell>
          <cell r="I238">
            <v>25</v>
          </cell>
          <cell r="J238">
            <v>1</v>
          </cell>
          <cell r="K238" t="str">
            <v>无</v>
          </cell>
          <cell r="L238" t="str">
            <v>住宅</v>
          </cell>
          <cell r="M238" t="str">
            <v>其它户型</v>
          </cell>
          <cell r="N238" t="str">
            <v>住宅</v>
          </cell>
          <cell r="O238" t="str">
            <v>预测</v>
          </cell>
          <cell r="P238">
            <v>92.63</v>
          </cell>
          <cell r="Q238">
            <v>20.88</v>
          </cell>
          <cell r="R238">
            <v>113.51</v>
          </cell>
          <cell r="S238">
            <v>10654.74</v>
          </cell>
          <cell r="T238">
            <v>1209420</v>
          </cell>
        </row>
        <row r="239">
          <cell r="D239" t="str">
            <v>1单元2504</v>
          </cell>
          <cell r="E239" t="str">
            <v>清远市清城区城西大道中10号中奥天赋花园3号楼1单元25层04号</v>
          </cell>
          <cell r="F239" t="str">
            <v>3号楼</v>
          </cell>
          <cell r="G239" t="str">
            <v/>
          </cell>
          <cell r="H239">
            <v>25</v>
          </cell>
          <cell r="I239">
            <v>25</v>
          </cell>
          <cell r="J239">
            <v>1</v>
          </cell>
          <cell r="K239" t="str">
            <v>无</v>
          </cell>
          <cell r="L239" t="str">
            <v>住宅</v>
          </cell>
          <cell r="M239" t="str">
            <v>其它户型</v>
          </cell>
          <cell r="N239" t="str">
            <v>住宅</v>
          </cell>
          <cell r="O239" t="str">
            <v>预测</v>
          </cell>
          <cell r="P239">
            <v>66.25</v>
          </cell>
          <cell r="Q239">
            <v>14.93</v>
          </cell>
          <cell r="R239">
            <v>81.180000000000007</v>
          </cell>
          <cell r="S239">
            <v>9511.9</v>
          </cell>
          <cell r="T239">
            <v>772176</v>
          </cell>
        </row>
        <row r="240">
          <cell r="D240" t="str">
            <v>1单元2505</v>
          </cell>
          <cell r="E240" t="str">
            <v>清远市清城区城西大道中10号中奥天赋花园3号楼1单元25层05号</v>
          </cell>
          <cell r="F240" t="str">
            <v>3号楼</v>
          </cell>
          <cell r="G240" t="str">
            <v/>
          </cell>
          <cell r="H240">
            <v>25</v>
          </cell>
          <cell r="I240">
            <v>25</v>
          </cell>
          <cell r="J240">
            <v>1</v>
          </cell>
          <cell r="K240" t="str">
            <v>无</v>
          </cell>
          <cell r="L240" t="str">
            <v>住宅</v>
          </cell>
          <cell r="M240" t="str">
            <v>其它户型</v>
          </cell>
          <cell r="N240" t="str">
            <v>住宅</v>
          </cell>
          <cell r="O240" t="str">
            <v>预测</v>
          </cell>
          <cell r="P240">
            <v>66.25</v>
          </cell>
          <cell r="Q240">
            <v>14.93</v>
          </cell>
          <cell r="R240">
            <v>81.180000000000007</v>
          </cell>
          <cell r="S240">
            <v>9226.18</v>
          </cell>
          <cell r="T240">
            <v>748981</v>
          </cell>
        </row>
        <row r="241">
          <cell r="D241" t="str">
            <v>2单元2501</v>
          </cell>
          <cell r="E241" t="str">
            <v>清远市清城区城西大道中10号中奥天赋花园3号楼2单元25层01号</v>
          </cell>
          <cell r="F241" t="str">
            <v>3号楼</v>
          </cell>
          <cell r="G241" t="str">
            <v/>
          </cell>
          <cell r="H241">
            <v>25</v>
          </cell>
          <cell r="I241">
            <v>25</v>
          </cell>
          <cell r="J241">
            <v>1</v>
          </cell>
          <cell r="K241" t="str">
            <v>无</v>
          </cell>
          <cell r="L241" t="str">
            <v>住宅</v>
          </cell>
          <cell r="M241" t="str">
            <v>其它户型</v>
          </cell>
          <cell r="N241" t="str">
            <v>住宅</v>
          </cell>
          <cell r="O241" t="str">
            <v>预测</v>
          </cell>
          <cell r="P241">
            <v>79.06</v>
          </cell>
          <cell r="Q241">
            <v>17.82</v>
          </cell>
          <cell r="R241">
            <v>96.88</v>
          </cell>
          <cell r="S241">
            <v>10226.17</v>
          </cell>
          <cell r="T241">
            <v>990711</v>
          </cell>
        </row>
        <row r="242">
          <cell r="D242" t="str">
            <v>2单元2502</v>
          </cell>
          <cell r="E242" t="str">
            <v>清远市清城区城西大道中10号中奥天赋花园3号楼2单元25层02号</v>
          </cell>
          <cell r="F242" t="str">
            <v>3号楼</v>
          </cell>
          <cell r="G242" t="str">
            <v/>
          </cell>
          <cell r="H242">
            <v>25</v>
          </cell>
          <cell r="I242">
            <v>25</v>
          </cell>
          <cell r="J242">
            <v>1</v>
          </cell>
          <cell r="K242" t="str">
            <v>无</v>
          </cell>
          <cell r="L242" t="str">
            <v>住宅</v>
          </cell>
          <cell r="M242" t="str">
            <v>其它户型</v>
          </cell>
          <cell r="N242" t="str">
            <v>住宅</v>
          </cell>
          <cell r="O242" t="str">
            <v>预测</v>
          </cell>
          <cell r="P242">
            <v>79.06</v>
          </cell>
          <cell r="Q242">
            <v>17.82</v>
          </cell>
          <cell r="R242">
            <v>96.88</v>
          </cell>
          <cell r="S242">
            <v>9940.4500000000007</v>
          </cell>
          <cell r="T242">
            <v>963031</v>
          </cell>
        </row>
        <row r="243">
          <cell r="D243" t="str">
            <v>2单元2503</v>
          </cell>
          <cell r="E243" t="str">
            <v>清远市清城区城西大道中10号中奥天赋花园3号楼2单元25层03号</v>
          </cell>
          <cell r="F243" t="str">
            <v>3号楼</v>
          </cell>
          <cell r="G243" t="str">
            <v/>
          </cell>
          <cell r="H243">
            <v>25</v>
          </cell>
          <cell r="I243">
            <v>25</v>
          </cell>
          <cell r="J243">
            <v>1</v>
          </cell>
          <cell r="K243" t="str">
            <v>无</v>
          </cell>
          <cell r="L243" t="str">
            <v>住宅</v>
          </cell>
          <cell r="M243" t="str">
            <v>其它户型</v>
          </cell>
          <cell r="N243" t="str">
            <v>住宅</v>
          </cell>
          <cell r="O243" t="str">
            <v>预测</v>
          </cell>
          <cell r="P243">
            <v>92.63</v>
          </cell>
          <cell r="Q243">
            <v>20.88</v>
          </cell>
          <cell r="R243">
            <v>113.51</v>
          </cell>
          <cell r="S243">
            <v>10654.74</v>
          </cell>
          <cell r="T243">
            <v>1209420</v>
          </cell>
        </row>
        <row r="244">
          <cell r="D244" t="str">
            <v>2单元2504</v>
          </cell>
          <cell r="E244" t="str">
            <v>清远市清城区城西大道中10号中奥天赋花园3号楼2单元25层04号</v>
          </cell>
          <cell r="F244" t="str">
            <v>3号楼</v>
          </cell>
          <cell r="G244" t="str">
            <v/>
          </cell>
          <cell r="H244">
            <v>25</v>
          </cell>
          <cell r="I244">
            <v>25</v>
          </cell>
          <cell r="J244">
            <v>1</v>
          </cell>
          <cell r="K244" t="str">
            <v>无</v>
          </cell>
          <cell r="L244" t="str">
            <v>住宅</v>
          </cell>
          <cell r="M244" t="str">
            <v>其它户型</v>
          </cell>
          <cell r="N244" t="str">
            <v>住宅</v>
          </cell>
          <cell r="O244" t="str">
            <v>预测</v>
          </cell>
          <cell r="P244">
            <v>66.25</v>
          </cell>
          <cell r="Q244">
            <v>14.93</v>
          </cell>
          <cell r="R244">
            <v>81.180000000000007</v>
          </cell>
          <cell r="S244">
            <v>9369.0400000000009</v>
          </cell>
          <cell r="T244">
            <v>760579</v>
          </cell>
        </row>
        <row r="245">
          <cell r="D245" t="str">
            <v>2单元2505</v>
          </cell>
          <cell r="E245" t="str">
            <v>清远市清城区城西大道中10号中奥天赋花园3号楼2单元25层05号</v>
          </cell>
          <cell r="F245" t="str">
            <v>3号楼</v>
          </cell>
          <cell r="G245" t="str">
            <v/>
          </cell>
          <cell r="H245">
            <v>25</v>
          </cell>
          <cell r="I245">
            <v>25</v>
          </cell>
          <cell r="J245">
            <v>1</v>
          </cell>
          <cell r="K245" t="str">
            <v>无</v>
          </cell>
          <cell r="L245" t="str">
            <v>住宅</v>
          </cell>
          <cell r="M245" t="str">
            <v>其它户型</v>
          </cell>
          <cell r="N245" t="str">
            <v>住宅</v>
          </cell>
          <cell r="O245" t="str">
            <v>预测</v>
          </cell>
          <cell r="P245">
            <v>66.25</v>
          </cell>
          <cell r="Q245">
            <v>14.93</v>
          </cell>
          <cell r="R245">
            <v>81.180000000000007</v>
          </cell>
          <cell r="S245">
            <v>9654.75</v>
          </cell>
          <cell r="T245">
            <v>783773</v>
          </cell>
        </row>
        <row r="246">
          <cell r="D246" t="str">
            <v>1单元2601</v>
          </cell>
          <cell r="E246" t="str">
            <v>清远市清城区城西大道中10号中奥天赋花园3号楼1单元26层01号</v>
          </cell>
          <cell r="F246" t="str">
            <v>3号楼</v>
          </cell>
          <cell r="G246" t="str">
            <v/>
          </cell>
          <cell r="H246">
            <v>26</v>
          </cell>
          <cell r="I246">
            <v>26</v>
          </cell>
          <cell r="J246">
            <v>1</v>
          </cell>
          <cell r="K246" t="str">
            <v>无</v>
          </cell>
          <cell r="L246" t="str">
            <v>住宅</v>
          </cell>
          <cell r="M246" t="str">
            <v>其它户型</v>
          </cell>
          <cell r="N246" t="str">
            <v>住宅</v>
          </cell>
          <cell r="O246" t="str">
            <v>预测</v>
          </cell>
          <cell r="P246">
            <v>79.06</v>
          </cell>
          <cell r="Q246">
            <v>17.82</v>
          </cell>
          <cell r="R246">
            <v>96.88</v>
          </cell>
          <cell r="S246">
            <v>9340.4599999999991</v>
          </cell>
          <cell r="T246">
            <v>904904</v>
          </cell>
        </row>
        <row r="247">
          <cell r="D247" t="str">
            <v>1单元2602</v>
          </cell>
          <cell r="E247" t="str">
            <v>清远市清城区城西大道中10号中奥天赋花园3号楼1单元26层02号</v>
          </cell>
          <cell r="F247" t="str">
            <v>3号楼</v>
          </cell>
          <cell r="G247" t="str">
            <v/>
          </cell>
          <cell r="H247">
            <v>26</v>
          </cell>
          <cell r="I247">
            <v>26</v>
          </cell>
          <cell r="J247">
            <v>1</v>
          </cell>
          <cell r="K247" t="str">
            <v>无</v>
          </cell>
          <cell r="L247" t="str">
            <v>住宅</v>
          </cell>
          <cell r="M247" t="str">
            <v>其它户型</v>
          </cell>
          <cell r="N247" t="str">
            <v>住宅</v>
          </cell>
          <cell r="O247" t="str">
            <v>预测</v>
          </cell>
          <cell r="P247">
            <v>79.06</v>
          </cell>
          <cell r="Q247">
            <v>17.82</v>
          </cell>
          <cell r="R247">
            <v>96.88</v>
          </cell>
          <cell r="S247">
            <v>9626.18</v>
          </cell>
          <cell r="T247">
            <v>932584</v>
          </cell>
        </row>
        <row r="248">
          <cell r="D248" t="str">
            <v>1单元2603</v>
          </cell>
          <cell r="E248" t="str">
            <v>清远市清城区城西大道中10号中奥天赋花园3号楼1单元26层03号</v>
          </cell>
          <cell r="F248" t="str">
            <v>3号楼</v>
          </cell>
          <cell r="G248" t="str">
            <v/>
          </cell>
          <cell r="H248">
            <v>26</v>
          </cell>
          <cell r="I248">
            <v>26</v>
          </cell>
          <cell r="J248">
            <v>1</v>
          </cell>
          <cell r="K248" t="str">
            <v>无</v>
          </cell>
          <cell r="L248" t="str">
            <v>住宅</v>
          </cell>
          <cell r="M248" t="str">
            <v>其它户型</v>
          </cell>
          <cell r="N248" t="str">
            <v>住宅</v>
          </cell>
          <cell r="O248" t="str">
            <v>预测</v>
          </cell>
          <cell r="P248">
            <v>92.63</v>
          </cell>
          <cell r="Q248">
            <v>20.88</v>
          </cell>
          <cell r="R248">
            <v>113.51</v>
          </cell>
          <cell r="S248">
            <v>10197.6</v>
          </cell>
          <cell r="T248">
            <v>1157530</v>
          </cell>
        </row>
        <row r="249">
          <cell r="D249" t="str">
            <v>1单元2604</v>
          </cell>
          <cell r="E249" t="str">
            <v>清远市清城区城西大道中10号中奥天赋花园3号楼1单元26层04号</v>
          </cell>
          <cell r="F249" t="str">
            <v>3号楼</v>
          </cell>
          <cell r="G249" t="str">
            <v/>
          </cell>
          <cell r="H249">
            <v>26</v>
          </cell>
          <cell r="I249">
            <v>26</v>
          </cell>
          <cell r="J249">
            <v>1</v>
          </cell>
          <cell r="K249" t="str">
            <v>无</v>
          </cell>
          <cell r="L249" t="str">
            <v>住宅</v>
          </cell>
          <cell r="M249" t="str">
            <v>其它户型</v>
          </cell>
          <cell r="N249" t="str">
            <v>住宅</v>
          </cell>
          <cell r="O249" t="str">
            <v>预测</v>
          </cell>
          <cell r="P249">
            <v>66.25</v>
          </cell>
          <cell r="Q249">
            <v>14.93</v>
          </cell>
          <cell r="R249">
            <v>81.180000000000007</v>
          </cell>
          <cell r="S249">
            <v>9054.74</v>
          </cell>
          <cell r="T249">
            <v>735064</v>
          </cell>
        </row>
        <row r="250">
          <cell r="D250" t="str">
            <v>1单元2605</v>
          </cell>
          <cell r="E250" t="str">
            <v>清远市清城区城西大道中10号中奥天赋花园3号楼1单元26层05号</v>
          </cell>
          <cell r="F250" t="str">
            <v>3号楼</v>
          </cell>
          <cell r="G250" t="str">
            <v/>
          </cell>
          <cell r="H250">
            <v>26</v>
          </cell>
          <cell r="I250">
            <v>26</v>
          </cell>
          <cell r="J250">
            <v>1</v>
          </cell>
          <cell r="K250" t="str">
            <v>无</v>
          </cell>
          <cell r="L250" t="str">
            <v>住宅</v>
          </cell>
          <cell r="M250" t="str">
            <v>其它户型</v>
          </cell>
          <cell r="N250" t="str">
            <v>住宅</v>
          </cell>
          <cell r="O250" t="str">
            <v>预测</v>
          </cell>
          <cell r="P250">
            <v>66.25</v>
          </cell>
          <cell r="Q250">
            <v>14.93</v>
          </cell>
          <cell r="R250">
            <v>81.180000000000007</v>
          </cell>
          <cell r="S250">
            <v>8769.0300000000007</v>
          </cell>
          <cell r="T250">
            <v>711870</v>
          </cell>
        </row>
        <row r="251">
          <cell r="D251" t="str">
            <v>2单元2601</v>
          </cell>
          <cell r="E251" t="str">
            <v>清远市清城区城西大道中10号中奥天赋花园3号楼2单元26层01号</v>
          </cell>
          <cell r="F251" t="str">
            <v>3号楼</v>
          </cell>
          <cell r="G251" t="str">
            <v/>
          </cell>
          <cell r="H251">
            <v>26</v>
          </cell>
          <cell r="I251">
            <v>26</v>
          </cell>
          <cell r="J251">
            <v>1</v>
          </cell>
          <cell r="K251" t="str">
            <v>无</v>
          </cell>
          <cell r="L251" t="str">
            <v>住宅</v>
          </cell>
          <cell r="M251" t="str">
            <v>其它户型</v>
          </cell>
          <cell r="N251" t="str">
            <v>住宅</v>
          </cell>
          <cell r="O251" t="str">
            <v>预测</v>
          </cell>
          <cell r="P251">
            <v>79.06</v>
          </cell>
          <cell r="Q251">
            <v>17.82</v>
          </cell>
          <cell r="R251">
            <v>96.88</v>
          </cell>
          <cell r="S251">
            <v>9769.0300000000007</v>
          </cell>
          <cell r="T251">
            <v>946424</v>
          </cell>
        </row>
        <row r="252">
          <cell r="D252" t="str">
            <v>2单元2602</v>
          </cell>
          <cell r="E252" t="str">
            <v>清远市清城区城西大道中10号中奥天赋花园3号楼2单元26层02号</v>
          </cell>
          <cell r="F252" t="str">
            <v>3号楼</v>
          </cell>
          <cell r="G252" t="str">
            <v/>
          </cell>
          <cell r="H252">
            <v>26</v>
          </cell>
          <cell r="I252">
            <v>26</v>
          </cell>
          <cell r="J252">
            <v>1</v>
          </cell>
          <cell r="K252" t="str">
            <v>无</v>
          </cell>
          <cell r="L252" t="str">
            <v>住宅</v>
          </cell>
          <cell r="M252" t="str">
            <v>其它户型</v>
          </cell>
          <cell r="N252" t="str">
            <v>住宅</v>
          </cell>
          <cell r="O252" t="str">
            <v>预测</v>
          </cell>
          <cell r="P252">
            <v>79.06</v>
          </cell>
          <cell r="Q252">
            <v>17.82</v>
          </cell>
          <cell r="R252">
            <v>96.88</v>
          </cell>
          <cell r="S252">
            <v>9483.32</v>
          </cell>
          <cell r="T252">
            <v>918744</v>
          </cell>
        </row>
        <row r="253">
          <cell r="D253" t="str">
            <v>2单元2603</v>
          </cell>
          <cell r="E253" t="str">
            <v>清远市清城区城西大道中10号中奥天赋花园3号楼2单元26层03号</v>
          </cell>
          <cell r="F253" t="str">
            <v>3号楼</v>
          </cell>
          <cell r="G253" t="str">
            <v/>
          </cell>
          <cell r="H253">
            <v>26</v>
          </cell>
          <cell r="I253">
            <v>26</v>
          </cell>
          <cell r="J253">
            <v>1</v>
          </cell>
          <cell r="K253" t="str">
            <v>无</v>
          </cell>
          <cell r="L253" t="str">
            <v>住宅</v>
          </cell>
          <cell r="M253" t="str">
            <v>其它户型</v>
          </cell>
          <cell r="N253" t="str">
            <v>住宅</v>
          </cell>
          <cell r="O253" t="str">
            <v>预测</v>
          </cell>
          <cell r="P253">
            <v>92.63</v>
          </cell>
          <cell r="Q253">
            <v>20.88</v>
          </cell>
          <cell r="R253">
            <v>113.51</v>
          </cell>
          <cell r="S253">
            <v>10197.6</v>
          </cell>
          <cell r="T253">
            <v>1157530</v>
          </cell>
        </row>
        <row r="254">
          <cell r="D254" t="str">
            <v>2单元2604</v>
          </cell>
          <cell r="E254" t="str">
            <v>清远市清城区城西大道中10号中奥天赋花园3号楼2单元26层04号</v>
          </cell>
          <cell r="F254" t="str">
            <v>3号楼</v>
          </cell>
          <cell r="G254" t="str">
            <v/>
          </cell>
          <cell r="H254">
            <v>26</v>
          </cell>
          <cell r="I254">
            <v>26</v>
          </cell>
          <cell r="J254">
            <v>1</v>
          </cell>
          <cell r="K254" t="str">
            <v>无</v>
          </cell>
          <cell r="L254" t="str">
            <v>住宅</v>
          </cell>
          <cell r="M254" t="str">
            <v>其它户型</v>
          </cell>
          <cell r="N254" t="str">
            <v>住宅</v>
          </cell>
          <cell r="O254" t="str">
            <v>预测</v>
          </cell>
          <cell r="P254">
            <v>66.25</v>
          </cell>
          <cell r="Q254">
            <v>14.93</v>
          </cell>
          <cell r="R254">
            <v>81.180000000000007</v>
          </cell>
          <cell r="S254">
            <v>8911.89</v>
          </cell>
          <cell r="T254">
            <v>723467</v>
          </cell>
        </row>
        <row r="255">
          <cell r="D255" t="str">
            <v>2单元2605</v>
          </cell>
          <cell r="E255" t="str">
            <v>清远市清城区城西大道中10号中奥天赋花园3号楼2单元26层05号</v>
          </cell>
          <cell r="F255" t="str">
            <v>3号楼</v>
          </cell>
          <cell r="G255" t="str">
            <v/>
          </cell>
          <cell r="H255">
            <v>26</v>
          </cell>
          <cell r="I255">
            <v>26</v>
          </cell>
          <cell r="J255">
            <v>1</v>
          </cell>
          <cell r="K255" t="str">
            <v>无</v>
          </cell>
          <cell r="L255" t="str">
            <v>住宅</v>
          </cell>
          <cell r="M255" t="str">
            <v>其它户型</v>
          </cell>
          <cell r="N255" t="str">
            <v>住宅</v>
          </cell>
          <cell r="O255" t="str">
            <v>预测</v>
          </cell>
          <cell r="P255">
            <v>66.25</v>
          </cell>
          <cell r="Q255">
            <v>14.93</v>
          </cell>
          <cell r="R255">
            <v>81.180000000000007</v>
          </cell>
          <cell r="S255">
            <v>9197.6</v>
          </cell>
          <cell r="T255">
            <v>746661</v>
          </cell>
        </row>
        <row r="256">
          <cell r="R256">
            <v>23481.5</v>
          </cell>
          <cell r="T256">
            <v>229783265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原成交情况</v>
          </cell>
          <cell r="L1" t="str">
            <v>盘客后调整客户情况（客户增加首付）</v>
          </cell>
        </row>
        <row r="2">
          <cell r="A2" t="str">
            <v>新房号</v>
          </cell>
          <cell r="B2" t="str">
            <v>原成交交付</v>
          </cell>
          <cell r="C2" t="str">
            <v>姓名</v>
          </cell>
          <cell r="D2" t="str">
            <v>销售顾问</v>
          </cell>
          <cell r="E2" t="str">
            <v>建筑面积</v>
          </cell>
          <cell r="F2" t="str">
            <v>认购日期</v>
          </cell>
          <cell r="G2" t="str">
            <v>合同成交价</v>
          </cell>
          <cell r="H2" t="str">
            <v>精装实收</v>
          </cell>
          <cell r="I2" t="str">
            <v>毛坯实收</v>
          </cell>
          <cell r="J2" t="str">
            <v>合同单价</v>
          </cell>
          <cell r="K2" t="str">
            <v>实际贷款</v>
          </cell>
          <cell r="L2" t="str">
            <v>调整后交付</v>
          </cell>
          <cell r="M2" t="str">
            <v>当前备案价</v>
          </cell>
          <cell r="N2" t="str">
            <v>当前最低备案价</v>
          </cell>
          <cell r="O2" t="str">
            <v>需调备案价</v>
          </cell>
        </row>
        <row r="3">
          <cell r="A3" t="str">
            <v>清远天赋-全期-2#高层-1704</v>
          </cell>
          <cell r="B3" t="str">
            <v>精装</v>
          </cell>
          <cell r="C3" t="str">
            <v>闫朝阳</v>
          </cell>
          <cell r="D3" t="str">
            <v>陈慧仪</v>
          </cell>
          <cell r="E3">
            <v>81.319999999999993</v>
          </cell>
          <cell r="F3">
            <v>45100</v>
          </cell>
          <cell r="G3">
            <v>662524</v>
          </cell>
          <cell r="H3">
            <v>548353</v>
          </cell>
          <cell r="I3">
            <v>484923.4</v>
          </cell>
          <cell r="J3">
            <v>8147.12247909493</v>
          </cell>
          <cell r="K3">
            <v>530000</v>
          </cell>
          <cell r="M3">
            <v>746036</v>
          </cell>
          <cell r="N3">
            <v>634131</v>
          </cell>
          <cell r="O3">
            <v>746036</v>
          </cell>
        </row>
        <row r="4">
          <cell r="A4" t="str">
            <v>清远天赋-全期-2#高层-805</v>
          </cell>
          <cell r="B4" t="str">
            <v>精装</v>
          </cell>
          <cell r="C4" t="str">
            <v>徐鑫</v>
          </cell>
          <cell r="D4" t="str">
            <v>陈慧仪</v>
          </cell>
          <cell r="E4">
            <v>81.319999999999993</v>
          </cell>
          <cell r="F4">
            <v>45133</v>
          </cell>
          <cell r="G4">
            <v>748204</v>
          </cell>
          <cell r="H4">
            <v>543724</v>
          </cell>
          <cell r="I4">
            <v>480294.40000000002</v>
          </cell>
          <cell r="J4">
            <v>9200.7378258731005</v>
          </cell>
          <cell r="K4">
            <v>520000</v>
          </cell>
          <cell r="L4" t="str">
            <v>精装</v>
          </cell>
          <cell r="M4">
            <v>748204</v>
          </cell>
          <cell r="N4">
            <v>635973</v>
          </cell>
          <cell r="O4">
            <v>748204</v>
          </cell>
        </row>
        <row r="5">
          <cell r="A5" t="str">
            <v>清远天赋-全期-2#高层-1903</v>
          </cell>
          <cell r="B5" t="str">
            <v>精装</v>
          </cell>
          <cell r="C5" t="str">
            <v>曾丹晴;周国峰</v>
          </cell>
          <cell r="D5" t="str">
            <v>陈慧仪</v>
          </cell>
          <cell r="E5">
            <v>113.7</v>
          </cell>
          <cell r="F5">
            <v>45168</v>
          </cell>
          <cell r="G5">
            <v>1091076</v>
          </cell>
          <cell r="H5">
            <v>879287</v>
          </cell>
          <cell r="I5">
            <v>790601</v>
          </cell>
          <cell r="J5">
            <v>9596.0949868073894</v>
          </cell>
          <cell r="K5">
            <v>870000</v>
          </cell>
          <cell r="L5" t="str">
            <v>精装</v>
          </cell>
          <cell r="M5">
            <v>1231076</v>
          </cell>
          <cell r="N5">
            <v>1046415</v>
          </cell>
          <cell r="O5">
            <v>1231076</v>
          </cell>
        </row>
        <row r="6">
          <cell r="A6" t="str">
            <v>清远天赋-全期-2#高层-601</v>
          </cell>
          <cell r="B6" t="str">
            <v>精装</v>
          </cell>
          <cell r="C6" t="str">
            <v>陈芜</v>
          </cell>
          <cell r="D6" t="str">
            <v>陈慧仪</v>
          </cell>
          <cell r="E6">
            <v>97.04</v>
          </cell>
          <cell r="F6">
            <v>45184</v>
          </cell>
          <cell r="G6">
            <v>850000</v>
          </cell>
          <cell r="H6">
            <v>672377</v>
          </cell>
          <cell r="I6">
            <v>596685.80000000005</v>
          </cell>
          <cell r="J6">
            <v>8759.2745259686708</v>
          </cell>
          <cell r="K6">
            <v>590000</v>
          </cell>
          <cell r="L6" t="str">
            <v>精装</v>
          </cell>
          <cell r="M6">
            <v>958827</v>
          </cell>
          <cell r="N6">
            <v>815003</v>
          </cell>
          <cell r="O6">
            <v>958827</v>
          </cell>
        </row>
        <row r="7">
          <cell r="A7" t="str">
            <v>清远天赋-全期-3#高层-1-902</v>
          </cell>
          <cell r="B7" t="str">
            <v>精装</v>
          </cell>
          <cell r="C7" t="str">
            <v>关铭昌</v>
          </cell>
          <cell r="D7" t="str">
            <v>陈慧仪</v>
          </cell>
          <cell r="E7">
            <v>96.88</v>
          </cell>
          <cell r="F7">
            <v>45195</v>
          </cell>
          <cell r="G7">
            <v>812500</v>
          </cell>
          <cell r="H7">
            <v>633610</v>
          </cell>
          <cell r="I7">
            <v>558043.6</v>
          </cell>
          <cell r="J7">
            <v>8386.6639141205596</v>
          </cell>
          <cell r="K7">
            <v>650000</v>
          </cell>
          <cell r="L7" t="str">
            <v>精装</v>
          </cell>
          <cell r="M7">
            <v>960264</v>
          </cell>
          <cell r="N7">
            <v>816224</v>
          </cell>
          <cell r="O7">
            <v>955882.35294117697</v>
          </cell>
        </row>
        <row r="8">
          <cell r="A8" t="str">
            <v>清远天赋-全期-3#高层-1-602</v>
          </cell>
          <cell r="B8" t="str">
            <v>精装改毛坯</v>
          </cell>
          <cell r="C8" t="str">
            <v>陈建莲</v>
          </cell>
          <cell r="D8" t="str">
            <v>陈慧仪</v>
          </cell>
          <cell r="E8">
            <v>96.88</v>
          </cell>
          <cell r="F8">
            <v>45196</v>
          </cell>
          <cell r="G8">
            <v>809167</v>
          </cell>
          <cell r="H8">
            <v>648831.4</v>
          </cell>
          <cell r="I8">
            <v>573265</v>
          </cell>
          <cell r="J8">
            <v>8352.2605284888505</v>
          </cell>
          <cell r="K8">
            <v>580000</v>
          </cell>
          <cell r="L8" t="str">
            <v>精装改毛坯</v>
          </cell>
          <cell r="M8">
            <v>951960</v>
          </cell>
          <cell r="N8">
            <v>809166</v>
          </cell>
          <cell r="O8">
            <v>852941.17647058796</v>
          </cell>
        </row>
        <row r="9">
          <cell r="A9" t="str">
            <v>清远天赋-全期-3#高层-1-702</v>
          </cell>
          <cell r="B9" t="str">
            <v>精装改毛坯</v>
          </cell>
          <cell r="C9" t="str">
            <v>陈建莲</v>
          </cell>
          <cell r="D9" t="str">
            <v>陈慧仪</v>
          </cell>
          <cell r="E9">
            <v>96.88</v>
          </cell>
          <cell r="F9">
            <v>45196</v>
          </cell>
          <cell r="G9">
            <v>811521</v>
          </cell>
          <cell r="H9">
            <v>653781.4</v>
          </cell>
          <cell r="I9">
            <v>578215</v>
          </cell>
          <cell r="J9">
            <v>8376.5586292320404</v>
          </cell>
          <cell r="K9">
            <v>580000</v>
          </cell>
          <cell r="L9" t="str">
            <v>精装改毛坯</v>
          </cell>
          <cell r="M9">
            <v>954729</v>
          </cell>
          <cell r="N9">
            <v>811520</v>
          </cell>
          <cell r="O9">
            <v>852941.17647058796</v>
          </cell>
        </row>
        <row r="10">
          <cell r="A10" t="str">
            <v>清远天赋-全期-3#高层-1-802</v>
          </cell>
          <cell r="B10" t="str">
            <v>精装改毛坯</v>
          </cell>
          <cell r="C10" t="str">
            <v>林东福</v>
          </cell>
          <cell r="D10" t="str">
            <v>陈慧仪</v>
          </cell>
          <cell r="E10">
            <v>96.88</v>
          </cell>
          <cell r="F10">
            <v>45196</v>
          </cell>
          <cell r="G10">
            <v>813873</v>
          </cell>
          <cell r="H10">
            <v>655742.4</v>
          </cell>
          <cell r="I10">
            <v>580176</v>
          </cell>
          <cell r="J10">
            <v>8400.8360858794404</v>
          </cell>
          <cell r="K10">
            <v>580000</v>
          </cell>
          <cell r="L10" t="str">
            <v>精装改毛坯</v>
          </cell>
          <cell r="M10">
            <v>957496</v>
          </cell>
          <cell r="N10">
            <v>813872</v>
          </cell>
          <cell r="O10">
            <v>852941.17647058796</v>
          </cell>
        </row>
        <row r="11">
          <cell r="A11" t="str">
            <v>清远天赋-全期-3#高层-1-1403</v>
          </cell>
          <cell r="B11" t="str">
            <v>精装</v>
          </cell>
          <cell r="C11" t="str">
            <v>冯雍潼</v>
          </cell>
          <cell r="D11" t="str">
            <v>陈慧仪</v>
          </cell>
          <cell r="E11">
            <v>113.51</v>
          </cell>
          <cell r="F11">
            <v>45196</v>
          </cell>
          <cell r="G11">
            <v>1050000</v>
          </cell>
          <cell r="H11">
            <v>817000</v>
          </cell>
          <cell r="I11">
            <v>728462.2</v>
          </cell>
          <cell r="J11">
            <v>9250.2863183860409</v>
          </cell>
          <cell r="K11">
            <v>840000</v>
          </cell>
          <cell r="M11">
            <v>1157530</v>
          </cell>
          <cell r="N11">
            <v>983901</v>
          </cell>
          <cell r="O11">
            <v>1157530</v>
          </cell>
        </row>
        <row r="12">
          <cell r="A12" t="str">
            <v>清远天赋-全期-3#高层-1-1102</v>
          </cell>
          <cell r="B12" t="str">
            <v>精装改毛坯</v>
          </cell>
          <cell r="C12" t="str">
            <v>赖翠红</v>
          </cell>
          <cell r="D12" t="str">
            <v>陈慧仪</v>
          </cell>
          <cell r="E12">
            <v>96.88</v>
          </cell>
          <cell r="F12">
            <v>45197</v>
          </cell>
          <cell r="G12">
            <v>820931</v>
          </cell>
          <cell r="H12">
            <v>663941.4</v>
          </cell>
          <cell r="I12">
            <v>588375</v>
          </cell>
          <cell r="J12">
            <v>8473.6890999174193</v>
          </cell>
          <cell r="K12">
            <v>600000</v>
          </cell>
          <cell r="L12" t="str">
            <v>精装改毛坯</v>
          </cell>
          <cell r="M12">
            <v>965800</v>
          </cell>
          <cell r="N12">
            <v>820930</v>
          </cell>
          <cell r="O12">
            <v>882352.94117647095</v>
          </cell>
        </row>
        <row r="13">
          <cell r="A13" t="str">
            <v>清远天赋-全期-2#高层-803</v>
          </cell>
          <cell r="B13" t="str">
            <v>精装</v>
          </cell>
          <cell r="C13" t="str">
            <v>彭锦婷</v>
          </cell>
          <cell r="D13" t="str">
            <v>陈慧仪</v>
          </cell>
          <cell r="E13">
            <v>113.7</v>
          </cell>
          <cell r="F13">
            <v>45199</v>
          </cell>
          <cell r="G13">
            <v>1018066</v>
          </cell>
          <cell r="H13">
            <v>821938</v>
          </cell>
          <cell r="I13">
            <v>733252</v>
          </cell>
          <cell r="J13">
            <v>8953.9665787159192</v>
          </cell>
          <cell r="K13">
            <v>680000</v>
          </cell>
          <cell r="L13" t="str">
            <v>精装</v>
          </cell>
          <cell r="M13">
            <v>1197724</v>
          </cell>
          <cell r="N13">
            <v>1018065</v>
          </cell>
          <cell r="O13">
            <v>1000000</v>
          </cell>
        </row>
        <row r="14">
          <cell r="A14" t="str">
            <v>清远天赋-全期-3#高层-1-805</v>
          </cell>
          <cell r="B14" t="str">
            <v>精装</v>
          </cell>
          <cell r="C14" t="str">
            <v>张嘉豪</v>
          </cell>
          <cell r="D14" t="str">
            <v>陈慧仪</v>
          </cell>
          <cell r="E14">
            <v>81.180000000000007</v>
          </cell>
          <cell r="F14">
            <v>45200</v>
          </cell>
          <cell r="G14">
            <v>700000</v>
          </cell>
          <cell r="H14">
            <v>568000</v>
          </cell>
          <cell r="I14">
            <v>504679.6</v>
          </cell>
          <cell r="J14">
            <v>8622.8135008622794</v>
          </cell>
          <cell r="K14">
            <v>560000</v>
          </cell>
          <cell r="L14" t="str">
            <v>精装</v>
          </cell>
          <cell r="M14">
            <v>732744</v>
          </cell>
          <cell r="N14">
            <v>622832</v>
          </cell>
          <cell r="O14">
            <v>732744</v>
          </cell>
        </row>
        <row r="15">
          <cell r="A15" t="str">
            <v>清远天赋-全期-3#高层-1-1703</v>
          </cell>
          <cell r="B15" t="str">
            <v>精装</v>
          </cell>
          <cell r="C15" t="str">
            <v>伍志杰</v>
          </cell>
          <cell r="D15" t="str">
            <v>陈慧仪</v>
          </cell>
          <cell r="E15">
            <v>113.51</v>
          </cell>
          <cell r="F15">
            <v>45200</v>
          </cell>
          <cell r="G15">
            <v>1075000</v>
          </cell>
          <cell r="H15">
            <v>850383</v>
          </cell>
          <cell r="I15">
            <v>761845.2</v>
          </cell>
          <cell r="J15">
            <v>9470.5312307285694</v>
          </cell>
          <cell r="K15">
            <v>860000</v>
          </cell>
          <cell r="L15" t="str">
            <v>精装</v>
          </cell>
          <cell r="M15">
            <v>1215907</v>
          </cell>
          <cell r="N15">
            <v>1033521</v>
          </cell>
          <cell r="O15">
            <v>1011764.70588235</v>
          </cell>
        </row>
        <row r="16">
          <cell r="A16" t="str">
            <v>清远天赋-全期-3#高层-1-302</v>
          </cell>
          <cell r="B16" t="str">
            <v>精装</v>
          </cell>
          <cell r="C16" t="str">
            <v>张秀娟;潘松青</v>
          </cell>
          <cell r="D16" t="str">
            <v>陈慧仪</v>
          </cell>
          <cell r="E16">
            <v>96.88</v>
          </cell>
          <cell r="F16">
            <v>45203</v>
          </cell>
          <cell r="G16">
            <v>800000</v>
          </cell>
          <cell r="H16">
            <v>630000</v>
          </cell>
          <cell r="I16">
            <v>554433.6</v>
          </cell>
          <cell r="J16">
            <v>8257.6383154417799</v>
          </cell>
          <cell r="K16">
            <v>640000</v>
          </cell>
          <cell r="L16" t="str">
            <v>精装</v>
          </cell>
          <cell r="M16">
            <v>921511</v>
          </cell>
          <cell r="N16">
            <v>783284</v>
          </cell>
          <cell r="O16">
            <v>921511</v>
          </cell>
        </row>
        <row r="17">
          <cell r="A17" t="str">
            <v>清远天赋-全期-3#高层-1-2603</v>
          </cell>
          <cell r="B17" t="str">
            <v>精装</v>
          </cell>
          <cell r="C17" t="str">
            <v>刘凤龙</v>
          </cell>
          <cell r="D17" t="str">
            <v>陈慧仪</v>
          </cell>
          <cell r="E17">
            <v>113.51</v>
          </cell>
          <cell r="F17">
            <v>45203</v>
          </cell>
          <cell r="G17">
            <v>1075000</v>
          </cell>
          <cell r="H17">
            <v>850004</v>
          </cell>
          <cell r="I17">
            <v>761466.2</v>
          </cell>
          <cell r="J17">
            <v>9470.5312307285694</v>
          </cell>
          <cell r="K17">
            <v>860000</v>
          </cell>
          <cell r="L17" t="str">
            <v>精装</v>
          </cell>
          <cell r="M17">
            <v>1157530</v>
          </cell>
          <cell r="N17">
            <v>983901</v>
          </cell>
          <cell r="O17">
            <v>1264705.88235294</v>
          </cell>
        </row>
        <row r="18">
          <cell r="A18" t="str">
            <v>清远天赋-全期-3#高层-1-1402</v>
          </cell>
          <cell r="B18" t="str">
            <v>精装</v>
          </cell>
          <cell r="C18" t="str">
            <v>杨攀</v>
          </cell>
          <cell r="D18" t="str">
            <v>陈慧仪</v>
          </cell>
          <cell r="E18">
            <v>96.88</v>
          </cell>
          <cell r="F18">
            <v>45204</v>
          </cell>
          <cell r="G18">
            <v>825000</v>
          </cell>
          <cell r="H18">
            <v>649783</v>
          </cell>
          <cell r="I18">
            <v>574216.6</v>
          </cell>
          <cell r="J18">
            <v>8515.6895127993394</v>
          </cell>
          <cell r="K18">
            <v>660000</v>
          </cell>
          <cell r="L18" t="str">
            <v>精装</v>
          </cell>
          <cell r="M18">
            <v>932584</v>
          </cell>
          <cell r="N18">
            <v>792696</v>
          </cell>
          <cell r="O18">
            <v>932584</v>
          </cell>
        </row>
        <row r="19">
          <cell r="A19" t="str">
            <v>清远天赋-全期-2#高层-302</v>
          </cell>
          <cell r="B19" t="str">
            <v>精装</v>
          </cell>
          <cell r="C19" t="str">
            <v>潘志祥</v>
          </cell>
          <cell r="D19" t="str">
            <v>陈慧仪</v>
          </cell>
          <cell r="E19">
            <v>97.04</v>
          </cell>
          <cell r="F19">
            <v>45205</v>
          </cell>
          <cell r="G19">
            <v>825000</v>
          </cell>
          <cell r="H19">
            <v>647764</v>
          </cell>
          <cell r="I19">
            <v>572072.80000000005</v>
          </cell>
          <cell r="J19">
            <v>8501.6488046166505</v>
          </cell>
          <cell r="K19">
            <v>660000</v>
          </cell>
          <cell r="L19" t="str">
            <v>精装</v>
          </cell>
          <cell r="M19">
            <v>904484</v>
          </cell>
          <cell r="N19">
            <v>768811</v>
          </cell>
          <cell r="O19">
            <v>904484</v>
          </cell>
        </row>
        <row r="20">
          <cell r="A20" t="str">
            <v>清远天赋-全期-3#高层-1-2302</v>
          </cell>
          <cell r="B20" t="str">
            <v>精装</v>
          </cell>
          <cell r="C20" t="str">
            <v>黄劲媚</v>
          </cell>
          <cell r="D20" t="str">
            <v>陈慧仪</v>
          </cell>
          <cell r="E20">
            <v>96.88</v>
          </cell>
          <cell r="F20">
            <v>45207</v>
          </cell>
          <cell r="G20">
            <v>971429</v>
          </cell>
          <cell r="H20">
            <v>681241</v>
          </cell>
          <cell r="I20">
            <v>605674.6</v>
          </cell>
          <cell r="J20">
            <v>10027.1366639141</v>
          </cell>
          <cell r="K20">
            <v>680000</v>
          </cell>
          <cell r="L20" t="str">
            <v>精装</v>
          </cell>
          <cell r="M20">
            <v>982409</v>
          </cell>
          <cell r="N20">
            <v>835048</v>
          </cell>
          <cell r="O20">
            <v>982409</v>
          </cell>
        </row>
        <row r="21">
          <cell r="A21" t="str">
            <v>清远天赋-全期-3#高层-1-2205</v>
          </cell>
          <cell r="B21" t="str">
            <v>精装</v>
          </cell>
          <cell r="C21" t="str">
            <v>谢佰飞</v>
          </cell>
          <cell r="D21" t="str">
            <v>冯伟斌</v>
          </cell>
          <cell r="E21">
            <v>81.180000000000007</v>
          </cell>
          <cell r="F21">
            <v>45196</v>
          </cell>
          <cell r="G21">
            <v>750000</v>
          </cell>
          <cell r="H21">
            <v>588153</v>
          </cell>
          <cell r="I21">
            <v>524832.6</v>
          </cell>
          <cell r="J21">
            <v>9238.7287509238704</v>
          </cell>
          <cell r="K21">
            <v>600000</v>
          </cell>
          <cell r="L21" t="str">
            <v>精装</v>
          </cell>
          <cell r="M21">
            <v>755939</v>
          </cell>
          <cell r="N21">
            <v>642548</v>
          </cell>
          <cell r="O21">
            <v>643433</v>
          </cell>
        </row>
        <row r="22">
          <cell r="A22" t="str">
            <v>清远天赋-全期-3#高层-1-2203</v>
          </cell>
          <cell r="B22" t="str">
            <v>精装</v>
          </cell>
          <cell r="C22" t="str">
            <v>刘月红</v>
          </cell>
          <cell r="D22" t="str">
            <v>冯伟斌</v>
          </cell>
          <cell r="E22">
            <v>113.51</v>
          </cell>
          <cell r="F22">
            <v>45196</v>
          </cell>
          <cell r="G22">
            <v>1219150</v>
          </cell>
          <cell r="H22">
            <v>851212</v>
          </cell>
          <cell r="I22">
            <v>762674.2</v>
          </cell>
          <cell r="J22">
            <v>10740.463395295599</v>
          </cell>
          <cell r="K22">
            <v>850000</v>
          </cell>
          <cell r="L22" t="str">
            <v>精装</v>
          </cell>
          <cell r="M22">
            <v>1219150</v>
          </cell>
          <cell r="N22">
            <v>1036278</v>
          </cell>
          <cell r="O22">
            <v>928739</v>
          </cell>
        </row>
        <row r="23">
          <cell r="A23" t="str">
            <v>清远天赋-全期-3#高层-1-1103</v>
          </cell>
          <cell r="B23" t="str">
            <v>精装</v>
          </cell>
          <cell r="C23" t="str">
            <v>李铭婷</v>
          </cell>
          <cell r="D23" t="str">
            <v>冯伟斌</v>
          </cell>
          <cell r="E23">
            <v>113.51</v>
          </cell>
          <cell r="F23">
            <v>45196</v>
          </cell>
          <cell r="G23">
            <v>1030000</v>
          </cell>
          <cell r="H23">
            <v>806031</v>
          </cell>
          <cell r="I23">
            <v>717493.2</v>
          </cell>
          <cell r="J23">
            <v>9074.0903885120206</v>
          </cell>
          <cell r="K23">
            <v>820000</v>
          </cell>
          <cell r="L23" t="str">
            <v>精装</v>
          </cell>
          <cell r="M23">
            <v>1196447</v>
          </cell>
          <cell r="N23">
            <v>1016980</v>
          </cell>
          <cell r="O23">
            <v>901269</v>
          </cell>
        </row>
        <row r="24">
          <cell r="A24" t="str">
            <v>清远天赋-全期-3#高层-1-1205</v>
          </cell>
          <cell r="B24" t="str">
            <v>精装</v>
          </cell>
          <cell r="C24" t="str">
            <v>李文华</v>
          </cell>
          <cell r="D24" t="str">
            <v>冯伟斌</v>
          </cell>
          <cell r="E24">
            <v>81.180000000000007</v>
          </cell>
          <cell r="F24">
            <v>45197</v>
          </cell>
          <cell r="G24">
            <v>725000</v>
          </cell>
          <cell r="H24">
            <v>563948</v>
          </cell>
          <cell r="I24">
            <v>500627.6</v>
          </cell>
          <cell r="J24">
            <v>8930.7711258930794</v>
          </cell>
          <cell r="K24">
            <v>580000</v>
          </cell>
          <cell r="L24" t="str">
            <v>精装</v>
          </cell>
          <cell r="M24">
            <v>742023</v>
          </cell>
          <cell r="N24">
            <v>630720</v>
          </cell>
          <cell r="O24">
            <v>641890</v>
          </cell>
        </row>
        <row r="25">
          <cell r="A25" t="str">
            <v>清远天赋-全期-3#高层-1-1202</v>
          </cell>
          <cell r="B25" t="str">
            <v>精装</v>
          </cell>
          <cell r="C25" t="str">
            <v>朱婉仪</v>
          </cell>
          <cell r="D25" t="str">
            <v>冯伟斌</v>
          </cell>
          <cell r="E25">
            <v>96.88</v>
          </cell>
          <cell r="F25">
            <v>45197</v>
          </cell>
          <cell r="G25">
            <v>825000</v>
          </cell>
          <cell r="H25">
            <v>652473</v>
          </cell>
          <cell r="I25">
            <v>576906.6</v>
          </cell>
          <cell r="J25">
            <v>8515.6895127993394</v>
          </cell>
          <cell r="K25">
            <v>660000</v>
          </cell>
          <cell r="L25" t="str">
            <v>精装</v>
          </cell>
          <cell r="M25">
            <v>968569</v>
          </cell>
          <cell r="N25">
            <v>823284</v>
          </cell>
          <cell r="O25">
            <v>777946</v>
          </cell>
        </row>
        <row r="26">
          <cell r="A26" t="str">
            <v>清远天赋-全期-3#高层-1-2405</v>
          </cell>
          <cell r="B26" t="str">
            <v>精装</v>
          </cell>
          <cell r="C26" t="str">
            <v>谢铨珊</v>
          </cell>
          <cell r="D26" t="str">
            <v>冯伟斌</v>
          </cell>
          <cell r="E26">
            <v>81.180000000000007</v>
          </cell>
          <cell r="F26">
            <v>45198</v>
          </cell>
          <cell r="G26">
            <v>728000</v>
          </cell>
          <cell r="H26">
            <v>577302</v>
          </cell>
          <cell r="I26">
            <v>513981.6</v>
          </cell>
          <cell r="J26">
            <v>8967.7260408967704</v>
          </cell>
          <cell r="K26">
            <v>500000</v>
          </cell>
          <cell r="L26" t="str">
            <v>精装</v>
          </cell>
          <cell r="M26">
            <v>728106</v>
          </cell>
          <cell r="N26">
            <v>618890</v>
          </cell>
          <cell r="O26">
            <v>668923</v>
          </cell>
        </row>
        <row r="27">
          <cell r="A27" t="str">
            <v>清远天赋-全期-3#高层-1-2605</v>
          </cell>
          <cell r="B27" t="str">
            <v>精装</v>
          </cell>
          <cell r="C27" t="str">
            <v>欧瑞洁</v>
          </cell>
          <cell r="D27" t="str">
            <v>冯伟斌</v>
          </cell>
          <cell r="E27">
            <v>81.180000000000007</v>
          </cell>
          <cell r="F27">
            <v>45199</v>
          </cell>
          <cell r="G27">
            <v>725000</v>
          </cell>
          <cell r="H27">
            <v>574894</v>
          </cell>
          <cell r="I27">
            <v>511573.6</v>
          </cell>
          <cell r="J27">
            <v>8930.7711258930794</v>
          </cell>
          <cell r="K27">
            <v>580000</v>
          </cell>
          <cell r="L27" t="str">
            <v>精装</v>
          </cell>
          <cell r="M27">
            <v>711870</v>
          </cell>
          <cell r="N27">
            <v>605090</v>
          </cell>
          <cell r="O27">
            <v>666813</v>
          </cell>
        </row>
        <row r="28">
          <cell r="A28" t="str">
            <v>清远天赋-全期-3#高层-1-1902</v>
          </cell>
          <cell r="B28" t="str">
            <v>精装</v>
          </cell>
          <cell r="C28" t="str">
            <v>吴玮恒;吴家宏</v>
          </cell>
          <cell r="D28" t="str">
            <v>冯伟斌</v>
          </cell>
          <cell r="E28">
            <v>96.88</v>
          </cell>
          <cell r="F28">
            <v>45199</v>
          </cell>
          <cell r="G28">
            <v>850000</v>
          </cell>
          <cell r="H28">
            <v>680000</v>
          </cell>
          <cell r="I28">
            <v>604433.6</v>
          </cell>
          <cell r="J28">
            <v>8773.7407101569006</v>
          </cell>
          <cell r="K28">
            <v>680000</v>
          </cell>
          <cell r="L28" t="str">
            <v>精装</v>
          </cell>
          <cell r="M28">
            <v>987944</v>
          </cell>
          <cell r="N28">
            <v>839752</v>
          </cell>
          <cell r="O28">
            <v>911764.70588235301</v>
          </cell>
        </row>
        <row r="29">
          <cell r="A29" t="str">
            <v>清远天赋-全期-3#高层-1-905</v>
          </cell>
          <cell r="B29" t="str">
            <v>精装</v>
          </cell>
          <cell r="C29" t="str">
            <v>刘铁夫</v>
          </cell>
          <cell r="D29" t="str">
            <v>冯伟斌</v>
          </cell>
          <cell r="E29">
            <v>81.180000000000007</v>
          </cell>
          <cell r="F29">
            <v>45199</v>
          </cell>
          <cell r="G29">
            <v>725000</v>
          </cell>
          <cell r="H29">
            <v>570926</v>
          </cell>
          <cell r="I29">
            <v>507605.6</v>
          </cell>
          <cell r="J29">
            <v>8930.7711258930794</v>
          </cell>
          <cell r="K29">
            <v>580000</v>
          </cell>
          <cell r="L29" t="str">
            <v>精装</v>
          </cell>
          <cell r="M29">
            <v>735064</v>
          </cell>
          <cell r="N29">
            <v>624804</v>
          </cell>
          <cell r="O29">
            <v>664215</v>
          </cell>
        </row>
        <row r="30">
          <cell r="A30" t="str">
            <v>清远天赋-全期-3#高层-1-1602</v>
          </cell>
          <cell r="B30" t="str">
            <v>精装</v>
          </cell>
          <cell r="C30" t="str">
            <v>邱建秋</v>
          </cell>
          <cell r="D30" t="str">
            <v>冯伟斌</v>
          </cell>
          <cell r="E30">
            <v>96.88</v>
          </cell>
          <cell r="F30">
            <v>45200</v>
          </cell>
          <cell r="G30">
            <v>863000</v>
          </cell>
          <cell r="H30">
            <v>673997</v>
          </cell>
          <cell r="I30">
            <v>598430.6</v>
          </cell>
          <cell r="J30">
            <v>8907.9273327828305</v>
          </cell>
          <cell r="K30">
            <v>690000</v>
          </cell>
          <cell r="L30" t="str">
            <v>精装</v>
          </cell>
          <cell r="M30">
            <v>979640</v>
          </cell>
          <cell r="N30">
            <v>832694</v>
          </cell>
          <cell r="O30">
            <v>766902</v>
          </cell>
        </row>
        <row r="31">
          <cell r="A31" t="str">
            <v>清远天赋-全期-3#高层-1-703</v>
          </cell>
          <cell r="B31" t="str">
            <v>精装改毛坯</v>
          </cell>
          <cell r="C31" t="str">
            <v>田跃红</v>
          </cell>
          <cell r="D31" t="str">
            <v>冯伟斌</v>
          </cell>
          <cell r="E31">
            <v>113.51</v>
          </cell>
          <cell r="F31">
            <v>45201</v>
          </cell>
          <cell r="G31">
            <v>1005956</v>
          </cell>
          <cell r="H31">
            <v>817952.8</v>
          </cell>
          <cell r="I31">
            <v>729415</v>
          </cell>
          <cell r="J31">
            <v>8862.26764161748</v>
          </cell>
          <cell r="K31">
            <v>730000</v>
          </cell>
          <cell r="L31" t="str">
            <v>精装改毛坯</v>
          </cell>
          <cell r="M31">
            <v>1183476</v>
          </cell>
          <cell r="N31">
            <v>1005955</v>
          </cell>
          <cell r="O31">
            <v>922269</v>
          </cell>
        </row>
        <row r="32">
          <cell r="A32" t="str">
            <v>清远天赋-全期-2#高层-503</v>
          </cell>
          <cell r="B32" t="str">
            <v>精装</v>
          </cell>
          <cell r="C32" t="str">
            <v>曹小霞</v>
          </cell>
          <cell r="D32" t="str">
            <v>冯伟斌</v>
          </cell>
          <cell r="E32">
            <v>113.7</v>
          </cell>
          <cell r="F32">
            <v>45202</v>
          </cell>
          <cell r="G32">
            <v>1186000</v>
          </cell>
          <cell r="H32">
            <v>823984</v>
          </cell>
          <cell r="I32">
            <v>735298</v>
          </cell>
          <cell r="J32">
            <v>10430.9586631486</v>
          </cell>
          <cell r="K32">
            <v>830000</v>
          </cell>
          <cell r="L32" t="str">
            <v>精装</v>
          </cell>
          <cell r="M32">
            <v>1188628</v>
          </cell>
          <cell r="N32">
            <v>1010334</v>
          </cell>
          <cell r="O32">
            <v>941436</v>
          </cell>
        </row>
        <row r="33">
          <cell r="A33" t="str">
            <v>清远天赋-全期-3#高层-1-1105</v>
          </cell>
          <cell r="B33" t="str">
            <v>精装</v>
          </cell>
          <cell r="C33" t="str">
            <v>骆思萍</v>
          </cell>
          <cell r="D33" t="str">
            <v>冯伟斌</v>
          </cell>
          <cell r="E33">
            <v>81.180000000000007</v>
          </cell>
          <cell r="F33">
            <v>45202</v>
          </cell>
          <cell r="G33">
            <v>725000</v>
          </cell>
          <cell r="H33">
            <v>580000</v>
          </cell>
          <cell r="I33">
            <v>516679.6</v>
          </cell>
          <cell r="J33">
            <v>8930.7711258930794</v>
          </cell>
          <cell r="K33">
            <v>580000</v>
          </cell>
          <cell r="L33" t="str">
            <v>精装</v>
          </cell>
          <cell r="M33">
            <v>739703</v>
          </cell>
          <cell r="N33">
            <v>628748</v>
          </cell>
          <cell r="O33">
            <v>654960</v>
          </cell>
        </row>
        <row r="34">
          <cell r="A34" t="str">
            <v>清远天赋-全期-3#高层-1-205</v>
          </cell>
          <cell r="B34" t="str">
            <v>精装</v>
          </cell>
          <cell r="C34" t="str">
            <v>邓春梅</v>
          </cell>
          <cell r="D34" t="str">
            <v>冯伟斌</v>
          </cell>
          <cell r="E34">
            <v>81.180000000000007</v>
          </cell>
          <cell r="F34">
            <v>45203</v>
          </cell>
          <cell r="G34">
            <v>675000</v>
          </cell>
          <cell r="H34">
            <v>532036</v>
          </cell>
          <cell r="I34">
            <v>468715.6</v>
          </cell>
          <cell r="J34">
            <v>8314.8558758314794</v>
          </cell>
          <cell r="K34">
            <v>540000</v>
          </cell>
          <cell r="L34" t="str">
            <v>精装</v>
          </cell>
          <cell r="M34">
            <v>679399</v>
          </cell>
          <cell r="N34">
            <v>577489</v>
          </cell>
          <cell r="O34">
            <v>659263</v>
          </cell>
        </row>
        <row r="35">
          <cell r="A35" t="str">
            <v>清远天赋-全期-3#高层-1-303</v>
          </cell>
          <cell r="B35" t="str">
            <v>精装</v>
          </cell>
          <cell r="C35" t="str">
            <v>房学期</v>
          </cell>
          <cell r="D35" t="str">
            <v>冯伟斌</v>
          </cell>
          <cell r="E35">
            <v>113.51</v>
          </cell>
          <cell r="F35">
            <v>45203</v>
          </cell>
          <cell r="G35">
            <v>1025000</v>
          </cell>
          <cell r="H35">
            <v>802302</v>
          </cell>
          <cell r="I35">
            <v>713764.2</v>
          </cell>
          <cell r="J35">
            <v>9030.0414060435196</v>
          </cell>
          <cell r="K35">
            <v>820000</v>
          </cell>
          <cell r="L35" t="str">
            <v>精装</v>
          </cell>
          <cell r="M35">
            <v>1144557</v>
          </cell>
          <cell r="N35">
            <v>972873</v>
          </cell>
          <cell r="O35">
            <v>1029411.76470588</v>
          </cell>
        </row>
        <row r="36">
          <cell r="A36" t="str">
            <v>清远天赋-全期-3#高层-1-1903</v>
          </cell>
          <cell r="B36" t="str">
            <v>精装</v>
          </cell>
          <cell r="C36" t="str">
            <v>喻晓</v>
          </cell>
          <cell r="D36" t="str">
            <v>冯伟斌</v>
          </cell>
          <cell r="E36">
            <v>113.51</v>
          </cell>
          <cell r="F36">
            <v>45204</v>
          </cell>
          <cell r="G36">
            <v>1087500</v>
          </cell>
          <cell r="H36">
            <v>857340</v>
          </cell>
          <cell r="I36">
            <v>768802.2</v>
          </cell>
          <cell r="J36">
            <v>9580.6536868998301</v>
          </cell>
          <cell r="K36">
            <v>870000</v>
          </cell>
          <cell r="L36" t="str">
            <v>精装</v>
          </cell>
          <cell r="M36">
            <v>1222393</v>
          </cell>
          <cell r="N36">
            <v>1039034</v>
          </cell>
          <cell r="O36">
            <v>902064</v>
          </cell>
        </row>
        <row r="37">
          <cell r="A37" t="str">
            <v>清远天赋-全期-3#高层-1-203</v>
          </cell>
          <cell r="B37" t="str">
            <v>精装</v>
          </cell>
          <cell r="C37" t="str">
            <v>李国颂</v>
          </cell>
          <cell r="D37" t="str">
            <v>冯伟斌</v>
          </cell>
          <cell r="E37">
            <v>113.51</v>
          </cell>
          <cell r="F37">
            <v>45206</v>
          </cell>
          <cell r="G37">
            <v>975000</v>
          </cell>
          <cell r="H37">
            <v>764726</v>
          </cell>
          <cell r="I37">
            <v>676188.2</v>
          </cell>
          <cell r="J37">
            <v>8589.5515813584698</v>
          </cell>
          <cell r="K37">
            <v>780000</v>
          </cell>
          <cell r="L37" t="str">
            <v>精装</v>
          </cell>
          <cell r="M37">
            <v>1112126</v>
          </cell>
          <cell r="N37">
            <v>945307</v>
          </cell>
          <cell r="O37">
            <v>905923</v>
          </cell>
        </row>
        <row r="38">
          <cell r="A38" t="str">
            <v>清远天赋-全期-2#高层-801</v>
          </cell>
          <cell r="B38" t="str">
            <v>精装</v>
          </cell>
          <cell r="C38" t="str">
            <v>朱萍香</v>
          </cell>
          <cell r="D38" t="str">
            <v>冯伟斌</v>
          </cell>
          <cell r="E38">
            <v>97.04</v>
          </cell>
          <cell r="F38">
            <v>45206</v>
          </cell>
          <cell r="G38">
            <v>862500</v>
          </cell>
          <cell r="H38">
            <v>682904</v>
          </cell>
          <cell r="I38">
            <v>607212.80000000005</v>
          </cell>
          <cell r="J38">
            <v>8888.08738664468</v>
          </cell>
          <cell r="K38">
            <v>690000</v>
          </cell>
          <cell r="L38" t="str">
            <v>精装</v>
          </cell>
          <cell r="M38">
            <v>964003</v>
          </cell>
          <cell r="N38">
            <v>819403</v>
          </cell>
          <cell r="O38">
            <v>785539</v>
          </cell>
        </row>
        <row r="39">
          <cell r="A39" t="str">
            <v>清远天赋-全期-3#高层-1-903</v>
          </cell>
          <cell r="B39" t="str">
            <v>精装改毛坯</v>
          </cell>
          <cell r="C39" t="str">
            <v>周永裕</v>
          </cell>
          <cell r="D39" t="str">
            <v>黄景谕</v>
          </cell>
          <cell r="E39">
            <v>113.51</v>
          </cell>
          <cell r="F39">
            <v>45196</v>
          </cell>
          <cell r="G39">
            <v>1011468</v>
          </cell>
          <cell r="H39">
            <v>794456.8</v>
          </cell>
          <cell r="I39">
            <v>705919</v>
          </cell>
          <cell r="J39">
            <v>8910.8272398907593</v>
          </cell>
          <cell r="K39">
            <v>700000</v>
          </cell>
          <cell r="L39" t="str">
            <v>精装改毛坯</v>
          </cell>
          <cell r="M39">
            <v>1189961</v>
          </cell>
          <cell r="N39">
            <v>1011467</v>
          </cell>
          <cell r="O39">
            <v>1029411.76470588</v>
          </cell>
        </row>
        <row r="40">
          <cell r="A40" t="str">
            <v>清远天赋-全期-3#高层-1-502</v>
          </cell>
          <cell r="B40" t="str">
            <v>精装改毛坯</v>
          </cell>
          <cell r="C40" t="str">
            <v>黄婉怡</v>
          </cell>
          <cell r="D40" t="str">
            <v>黄景谕</v>
          </cell>
          <cell r="E40">
            <v>96.88</v>
          </cell>
          <cell r="F40">
            <v>45197</v>
          </cell>
          <cell r="G40">
            <v>800000</v>
          </cell>
          <cell r="H40">
            <v>635566.4</v>
          </cell>
          <cell r="I40">
            <v>560000</v>
          </cell>
          <cell r="J40">
            <v>8257.6383154417799</v>
          </cell>
          <cell r="K40">
            <v>560000</v>
          </cell>
          <cell r="L40" t="str">
            <v>精装改毛坯</v>
          </cell>
          <cell r="M40">
            <v>949191</v>
          </cell>
          <cell r="N40">
            <v>806812</v>
          </cell>
          <cell r="O40">
            <v>823529.41176470602</v>
          </cell>
        </row>
        <row r="41">
          <cell r="A41" t="str">
            <v>清远天赋-全期-3#高层-1-1605</v>
          </cell>
          <cell r="B41" t="str">
            <v>精装改毛坯</v>
          </cell>
          <cell r="C41" t="str">
            <v>王纯超</v>
          </cell>
          <cell r="D41" t="str">
            <v>黄景谕</v>
          </cell>
          <cell r="E41">
            <v>81.180000000000007</v>
          </cell>
          <cell r="F41">
            <v>45197</v>
          </cell>
          <cell r="G41">
            <v>718843</v>
          </cell>
          <cell r="H41">
            <v>566510.4</v>
          </cell>
          <cell r="I41">
            <v>503190</v>
          </cell>
          <cell r="J41">
            <v>8854.9273220004907</v>
          </cell>
          <cell r="K41">
            <v>500000</v>
          </cell>
          <cell r="L41" t="str">
            <v>精装改毛坯</v>
          </cell>
          <cell r="M41">
            <v>751300</v>
          </cell>
          <cell r="N41">
            <v>638605</v>
          </cell>
          <cell r="O41">
            <v>735294.11764705903</v>
          </cell>
        </row>
        <row r="42">
          <cell r="A42" t="str">
            <v>清远天赋-全期-3#高层-1-1502</v>
          </cell>
          <cell r="B42" t="str">
            <v>精装</v>
          </cell>
          <cell r="C42" t="str">
            <v>肖倩</v>
          </cell>
          <cell r="D42" t="str">
            <v>黄景谕</v>
          </cell>
          <cell r="E42">
            <v>96.88</v>
          </cell>
          <cell r="F42">
            <v>45199</v>
          </cell>
          <cell r="G42">
            <v>830341</v>
          </cell>
          <cell r="H42">
            <v>658493</v>
          </cell>
          <cell r="I42">
            <v>582926.6</v>
          </cell>
          <cell r="J42">
            <v>8570.8195706028091</v>
          </cell>
          <cell r="K42">
            <v>660000</v>
          </cell>
          <cell r="L42" t="str">
            <v>精装</v>
          </cell>
          <cell r="M42">
            <v>976871</v>
          </cell>
          <cell r="N42">
            <v>830340</v>
          </cell>
          <cell r="O42">
            <v>976871</v>
          </cell>
        </row>
        <row r="43">
          <cell r="A43" t="str">
            <v>清远天赋-全期-3#高层-1-1201</v>
          </cell>
          <cell r="B43" t="str">
            <v>精装</v>
          </cell>
          <cell r="C43" t="str">
            <v>王烽</v>
          </cell>
          <cell r="D43" t="str">
            <v>黄景谕</v>
          </cell>
          <cell r="E43">
            <v>96.88</v>
          </cell>
          <cell r="F43">
            <v>45199</v>
          </cell>
          <cell r="G43">
            <v>825000</v>
          </cell>
          <cell r="H43">
            <v>657428</v>
          </cell>
          <cell r="I43">
            <v>581861.6</v>
          </cell>
          <cell r="J43">
            <v>8515.6895127993394</v>
          </cell>
          <cell r="K43">
            <v>660000</v>
          </cell>
          <cell r="L43" t="str">
            <v>精装</v>
          </cell>
          <cell r="M43">
            <v>940889</v>
          </cell>
          <cell r="N43">
            <v>799756</v>
          </cell>
          <cell r="O43">
            <v>940889</v>
          </cell>
        </row>
        <row r="44">
          <cell r="A44" t="str">
            <v>清远天赋-全期-3#高层-1-1702</v>
          </cell>
          <cell r="B44" t="str">
            <v>精装</v>
          </cell>
          <cell r="C44" t="str">
            <v>李镜飞;黄秋梅</v>
          </cell>
          <cell r="D44" t="str">
            <v>黄景谕</v>
          </cell>
          <cell r="E44">
            <v>96.88</v>
          </cell>
          <cell r="F44">
            <v>45199</v>
          </cell>
          <cell r="G44">
            <v>835049</v>
          </cell>
          <cell r="H44">
            <v>662369</v>
          </cell>
          <cell r="I44">
            <v>586802.6</v>
          </cell>
          <cell r="J44">
            <v>8619.4157720891799</v>
          </cell>
          <cell r="K44">
            <v>660000</v>
          </cell>
          <cell r="L44" t="str">
            <v>精装</v>
          </cell>
          <cell r="M44">
            <v>982409</v>
          </cell>
          <cell r="N44">
            <v>835048</v>
          </cell>
          <cell r="O44">
            <v>982409</v>
          </cell>
        </row>
        <row r="45">
          <cell r="A45" t="str">
            <v>清远天赋-全期-3#高层-1-403</v>
          </cell>
          <cell r="B45" t="str">
            <v>精装</v>
          </cell>
          <cell r="C45" t="str">
            <v>黄福周</v>
          </cell>
          <cell r="D45" t="str">
            <v>黄景谕</v>
          </cell>
          <cell r="E45">
            <v>113.51</v>
          </cell>
          <cell r="F45">
            <v>45200</v>
          </cell>
          <cell r="G45">
            <v>975000</v>
          </cell>
          <cell r="H45">
            <v>776547</v>
          </cell>
          <cell r="I45">
            <v>688009.2</v>
          </cell>
          <cell r="J45">
            <v>8589.5515813584698</v>
          </cell>
          <cell r="K45">
            <v>780000</v>
          </cell>
          <cell r="L45" t="str">
            <v>精装</v>
          </cell>
          <cell r="M45">
            <v>1128341</v>
          </cell>
          <cell r="N45">
            <v>959090</v>
          </cell>
          <cell r="O45">
            <v>911764.70588235301</v>
          </cell>
        </row>
        <row r="46">
          <cell r="A46" t="str">
            <v>清远天赋-全期-3#高层-1-1405</v>
          </cell>
          <cell r="B46" t="str">
            <v>精装</v>
          </cell>
          <cell r="C46" t="str">
            <v>陈佩玉</v>
          </cell>
          <cell r="D46" t="str">
            <v>黄景谕</v>
          </cell>
          <cell r="E46">
            <v>81.180000000000007</v>
          </cell>
          <cell r="F46">
            <v>45201</v>
          </cell>
          <cell r="G46">
            <v>785715</v>
          </cell>
          <cell r="H46">
            <v>566068</v>
          </cell>
          <cell r="I46">
            <v>502747.6</v>
          </cell>
          <cell r="J46">
            <v>9678.6770140428707</v>
          </cell>
          <cell r="K46">
            <v>550000</v>
          </cell>
          <cell r="L46" t="str">
            <v>精装</v>
          </cell>
          <cell r="M46">
            <v>711870</v>
          </cell>
          <cell r="N46">
            <v>605090</v>
          </cell>
          <cell r="O46">
            <v>924369.74789916002</v>
          </cell>
        </row>
        <row r="47">
          <cell r="A47" t="str">
            <v>清远天赋-全期-3#高层-1-2002</v>
          </cell>
          <cell r="B47" t="str">
            <v>精装</v>
          </cell>
          <cell r="C47" t="str">
            <v>杨明</v>
          </cell>
          <cell r="D47" t="str">
            <v>黄景谕</v>
          </cell>
          <cell r="E47">
            <v>96.88</v>
          </cell>
          <cell r="F47">
            <v>45203</v>
          </cell>
          <cell r="G47">
            <v>850000</v>
          </cell>
          <cell r="H47">
            <v>682211</v>
          </cell>
          <cell r="I47">
            <v>606644.6</v>
          </cell>
          <cell r="J47">
            <v>8773.7407101569006</v>
          </cell>
          <cell r="K47">
            <v>680000</v>
          </cell>
          <cell r="M47">
            <v>990711</v>
          </cell>
          <cell r="N47">
            <v>842104</v>
          </cell>
          <cell r="O47">
            <v>990711</v>
          </cell>
        </row>
        <row r="48">
          <cell r="A48" t="str">
            <v>清远天赋-全期-3#高层-1-603</v>
          </cell>
          <cell r="B48" t="str">
            <v>精装</v>
          </cell>
          <cell r="C48" t="str">
            <v>邓发明</v>
          </cell>
          <cell r="D48" t="str">
            <v>雷梦莹</v>
          </cell>
          <cell r="E48">
            <v>113.51</v>
          </cell>
          <cell r="F48">
            <v>45200</v>
          </cell>
          <cell r="G48">
            <v>1003197</v>
          </cell>
          <cell r="H48">
            <v>813784</v>
          </cell>
          <cell r="I48">
            <v>725246.2</v>
          </cell>
          <cell r="J48">
            <v>8837.9614130913596</v>
          </cell>
          <cell r="K48">
            <v>650000</v>
          </cell>
          <cell r="L48" t="str">
            <v>精装</v>
          </cell>
          <cell r="M48">
            <v>1180231</v>
          </cell>
          <cell r="N48">
            <v>1003196</v>
          </cell>
          <cell r="O48">
            <v>955882.35294117697</v>
          </cell>
        </row>
        <row r="49">
          <cell r="A49" t="str">
            <v>清远天赋-全期-2#高层-2103</v>
          </cell>
          <cell r="B49" t="str">
            <v>精装</v>
          </cell>
          <cell r="C49" t="str">
            <v>谭延礼;吴金凤</v>
          </cell>
          <cell r="D49" t="str">
            <v>黎梓健</v>
          </cell>
          <cell r="E49">
            <v>113.7</v>
          </cell>
          <cell r="F49">
            <v>45190</v>
          </cell>
          <cell r="G49">
            <v>1046415</v>
          </cell>
          <cell r="H49">
            <v>833421</v>
          </cell>
          <cell r="I49">
            <v>744735</v>
          </cell>
          <cell r="J49">
            <v>9203.2981530343004</v>
          </cell>
          <cell r="K49">
            <v>660000</v>
          </cell>
          <cell r="L49" t="str">
            <v>精装</v>
          </cell>
          <cell r="M49">
            <v>1231076</v>
          </cell>
          <cell r="N49">
            <v>1046415</v>
          </cell>
          <cell r="O49">
            <v>1231076</v>
          </cell>
        </row>
        <row r="50">
          <cell r="A50" t="str">
            <v>清远天赋-全期-3#高层-1-1002</v>
          </cell>
          <cell r="B50" t="str">
            <v>精装</v>
          </cell>
          <cell r="C50" t="str">
            <v>李梓茵</v>
          </cell>
          <cell r="D50" t="str">
            <v>黎梓健</v>
          </cell>
          <cell r="E50">
            <v>96.88</v>
          </cell>
          <cell r="F50">
            <v>45196</v>
          </cell>
          <cell r="G50">
            <v>820000</v>
          </cell>
          <cell r="H50">
            <v>642000</v>
          </cell>
          <cell r="I50">
            <v>566433.6</v>
          </cell>
          <cell r="J50">
            <v>8464.0792733278304</v>
          </cell>
          <cell r="K50">
            <v>650000</v>
          </cell>
          <cell r="L50" t="str">
            <v>精装</v>
          </cell>
          <cell r="M50">
            <v>963031</v>
          </cell>
          <cell r="N50">
            <v>818576</v>
          </cell>
          <cell r="O50">
            <v>955882.35294117697</v>
          </cell>
        </row>
        <row r="51">
          <cell r="A51" t="str">
            <v>清远天赋-全期-3#高层-1-803</v>
          </cell>
          <cell r="B51" t="str">
            <v>精装</v>
          </cell>
          <cell r="C51" t="str">
            <v>李洁怡</v>
          </cell>
          <cell r="D51" t="str">
            <v>黎梓健</v>
          </cell>
          <cell r="E51">
            <v>113.51</v>
          </cell>
          <cell r="F51">
            <v>45197</v>
          </cell>
          <cell r="G51">
            <v>1020000</v>
          </cell>
          <cell r="H51">
            <v>790000</v>
          </cell>
          <cell r="I51">
            <v>701462.2</v>
          </cell>
          <cell r="J51">
            <v>8985.9924235750095</v>
          </cell>
          <cell r="K51">
            <v>810000</v>
          </cell>
          <cell r="L51" t="str">
            <v>精装</v>
          </cell>
          <cell r="M51">
            <v>1186719</v>
          </cell>
          <cell r="N51">
            <v>1008711</v>
          </cell>
          <cell r="O51">
            <v>1186719</v>
          </cell>
        </row>
        <row r="52">
          <cell r="A52" t="str">
            <v>清远天赋-全期-3#高层-1-405</v>
          </cell>
          <cell r="B52" t="str">
            <v>精装</v>
          </cell>
          <cell r="C52" t="str">
            <v>秦维弢</v>
          </cell>
          <cell r="D52" t="str">
            <v>黎梓健</v>
          </cell>
          <cell r="E52">
            <v>81.180000000000007</v>
          </cell>
          <cell r="F52">
            <v>45198</v>
          </cell>
          <cell r="G52">
            <v>670000</v>
          </cell>
          <cell r="H52">
            <v>524261</v>
          </cell>
          <cell r="I52">
            <v>460940.6</v>
          </cell>
          <cell r="J52">
            <v>8253.2643508253295</v>
          </cell>
          <cell r="K52">
            <v>535000</v>
          </cell>
          <cell r="M52">
            <v>690996</v>
          </cell>
          <cell r="N52">
            <v>587347</v>
          </cell>
          <cell r="O52">
            <v>690996</v>
          </cell>
        </row>
        <row r="53">
          <cell r="A53" t="str">
            <v>清远天赋-全期-3#高层-1-1503</v>
          </cell>
          <cell r="B53" t="str">
            <v>精装</v>
          </cell>
          <cell r="C53" t="str">
            <v>赖成希</v>
          </cell>
          <cell r="D53" t="str">
            <v>黎梓健</v>
          </cell>
          <cell r="E53">
            <v>113.51</v>
          </cell>
          <cell r="F53">
            <v>45199</v>
          </cell>
          <cell r="G53">
            <v>1030000</v>
          </cell>
          <cell r="H53">
            <v>826042</v>
          </cell>
          <cell r="I53">
            <v>737504.2</v>
          </cell>
          <cell r="J53">
            <v>9074.0903885120206</v>
          </cell>
          <cell r="K53">
            <v>770000</v>
          </cell>
          <cell r="L53" t="str">
            <v>精装</v>
          </cell>
          <cell r="M53">
            <v>1209420</v>
          </cell>
          <cell r="N53">
            <v>1028007</v>
          </cell>
          <cell r="O53">
            <v>1058823.5294117599</v>
          </cell>
        </row>
        <row r="54">
          <cell r="A54" t="str">
            <v>清远天赋-全期-2#高层-2503</v>
          </cell>
          <cell r="B54" t="str">
            <v>精装改毛坯</v>
          </cell>
          <cell r="C54" t="str">
            <v>陈静</v>
          </cell>
          <cell r="D54" t="str">
            <v>黎梓健</v>
          </cell>
          <cell r="E54">
            <v>113.7</v>
          </cell>
          <cell r="F54">
            <v>45202</v>
          </cell>
          <cell r="G54">
            <v>997448</v>
          </cell>
          <cell r="H54">
            <v>813427</v>
          </cell>
          <cell r="I54">
            <v>724741</v>
          </cell>
          <cell r="J54">
            <v>8772.6297273526798</v>
          </cell>
          <cell r="K54">
            <v>730000</v>
          </cell>
          <cell r="L54" t="str">
            <v>精装改毛坯</v>
          </cell>
          <cell r="M54">
            <v>1173468</v>
          </cell>
          <cell r="N54">
            <v>997448</v>
          </cell>
          <cell r="O54">
            <v>1073529.41176471</v>
          </cell>
        </row>
        <row r="55">
          <cell r="A55" t="str">
            <v>清远天赋-全期-3#高层-1-1305</v>
          </cell>
          <cell r="B55" t="str">
            <v>精装</v>
          </cell>
          <cell r="C55" t="str">
            <v>王进德</v>
          </cell>
          <cell r="D55" t="str">
            <v>黎梓健</v>
          </cell>
          <cell r="E55">
            <v>81.180000000000007</v>
          </cell>
          <cell r="F55">
            <v>45202</v>
          </cell>
          <cell r="G55">
            <v>740000</v>
          </cell>
          <cell r="H55">
            <v>583525</v>
          </cell>
          <cell r="I55">
            <v>520204.6</v>
          </cell>
          <cell r="J55">
            <v>9115.5457009115507</v>
          </cell>
          <cell r="K55">
            <v>590000</v>
          </cell>
          <cell r="L55" t="str">
            <v>精装</v>
          </cell>
          <cell r="M55">
            <v>744341</v>
          </cell>
          <cell r="N55">
            <v>632690</v>
          </cell>
          <cell r="O55">
            <v>794117.64705882303</v>
          </cell>
        </row>
        <row r="56">
          <cell r="A56" t="str">
            <v>清远天赋-全期-3#高层-1-705</v>
          </cell>
          <cell r="B56" t="str">
            <v>精装改毛坯</v>
          </cell>
          <cell r="C56" t="str">
            <v>夏清连</v>
          </cell>
          <cell r="D56" t="str">
            <v>黎梓健</v>
          </cell>
          <cell r="E56">
            <v>81.180000000000007</v>
          </cell>
          <cell r="F56">
            <v>45203</v>
          </cell>
          <cell r="G56">
            <v>720000</v>
          </cell>
          <cell r="H56">
            <v>568390.40000000002</v>
          </cell>
          <cell r="I56">
            <v>505070</v>
          </cell>
          <cell r="J56">
            <v>8869.1796008869205</v>
          </cell>
          <cell r="K56">
            <v>500000</v>
          </cell>
          <cell r="L56" t="str">
            <v>精装改毛坯</v>
          </cell>
          <cell r="M56">
            <v>730426</v>
          </cell>
          <cell r="N56">
            <v>620862</v>
          </cell>
          <cell r="O56">
            <v>735294.11764705903</v>
          </cell>
        </row>
        <row r="57">
          <cell r="A57" t="str">
            <v>清远天赋-全期-3#高层-1-2202</v>
          </cell>
          <cell r="B57" t="str">
            <v>精装改毛坯</v>
          </cell>
          <cell r="C57" t="str">
            <v>熊火金</v>
          </cell>
          <cell r="D57" t="str">
            <v>黎梓健</v>
          </cell>
          <cell r="E57">
            <v>96.88</v>
          </cell>
          <cell r="F57">
            <v>45204</v>
          </cell>
          <cell r="G57">
            <v>837401</v>
          </cell>
          <cell r="H57">
            <v>686105.4</v>
          </cell>
          <cell r="I57">
            <v>610539</v>
          </cell>
          <cell r="J57">
            <v>8643.6932287365798</v>
          </cell>
          <cell r="K57">
            <v>620000</v>
          </cell>
          <cell r="L57" t="str">
            <v>精装改毛坯</v>
          </cell>
          <cell r="M57">
            <v>985176</v>
          </cell>
          <cell r="N57">
            <v>837400</v>
          </cell>
          <cell r="O57">
            <v>905176</v>
          </cell>
        </row>
        <row r="58">
          <cell r="A58" t="str">
            <v>清远天赋-全期-2#高层-1302</v>
          </cell>
          <cell r="B58" t="str">
            <v>精装</v>
          </cell>
          <cell r="C58" t="str">
            <v>张艳婷</v>
          </cell>
          <cell r="D58" t="str">
            <v>黎梓健</v>
          </cell>
          <cell r="E58">
            <v>97.04</v>
          </cell>
          <cell r="F58">
            <v>45204</v>
          </cell>
          <cell r="G58">
            <v>862500</v>
          </cell>
          <cell r="H58">
            <v>683000</v>
          </cell>
          <cell r="I58">
            <v>607308.80000000005</v>
          </cell>
          <cell r="J58">
            <v>8888.08738664468</v>
          </cell>
          <cell r="K58">
            <v>690000</v>
          </cell>
          <cell r="M58">
            <v>951064</v>
          </cell>
          <cell r="N58">
            <v>808404</v>
          </cell>
          <cell r="O58">
            <v>951064</v>
          </cell>
        </row>
        <row r="59">
          <cell r="A59" t="str">
            <v>清远天赋-全期-2#高层-403</v>
          </cell>
          <cell r="B59" t="str">
            <v>精装</v>
          </cell>
          <cell r="C59" t="str">
            <v>温丽红</v>
          </cell>
          <cell r="D59" t="str">
            <v>黎梓健</v>
          </cell>
          <cell r="E59">
            <v>113.7</v>
          </cell>
          <cell r="F59">
            <v>45205</v>
          </cell>
          <cell r="G59">
            <v>1012500</v>
          </cell>
          <cell r="H59">
            <v>800495</v>
          </cell>
          <cell r="I59">
            <v>711809</v>
          </cell>
          <cell r="J59">
            <v>8905.0131926121394</v>
          </cell>
          <cell r="K59">
            <v>810000</v>
          </cell>
          <cell r="M59">
            <v>1143148</v>
          </cell>
          <cell r="N59">
            <v>971676</v>
          </cell>
          <cell r="O59">
            <v>1143148</v>
          </cell>
        </row>
        <row r="60">
          <cell r="A60" t="str">
            <v>清远天赋-全期-2#高层-303</v>
          </cell>
          <cell r="B60" t="str">
            <v>精装</v>
          </cell>
          <cell r="C60" t="str">
            <v>张丽萍</v>
          </cell>
          <cell r="D60" t="str">
            <v>黎梓健</v>
          </cell>
          <cell r="E60">
            <v>113.7</v>
          </cell>
          <cell r="F60">
            <v>45205</v>
          </cell>
          <cell r="G60">
            <v>1012500</v>
          </cell>
          <cell r="H60">
            <v>799000</v>
          </cell>
          <cell r="I60">
            <v>710314</v>
          </cell>
          <cell r="J60">
            <v>8905.0131926121394</v>
          </cell>
          <cell r="K60">
            <v>810000</v>
          </cell>
          <cell r="M60">
            <v>1158308</v>
          </cell>
          <cell r="N60">
            <v>984562</v>
          </cell>
          <cell r="O60">
            <v>1158308</v>
          </cell>
        </row>
        <row r="61">
          <cell r="A61" t="str">
            <v>清远天赋-全期-2#高层-402</v>
          </cell>
          <cell r="B61" t="str">
            <v>精装</v>
          </cell>
          <cell r="C61" t="str">
            <v>黄运连</v>
          </cell>
          <cell r="D61" t="str">
            <v>黎梓健</v>
          </cell>
          <cell r="E61">
            <v>97.04</v>
          </cell>
          <cell r="F61">
            <v>45205</v>
          </cell>
          <cell r="G61">
            <v>812500</v>
          </cell>
          <cell r="H61">
            <v>638266</v>
          </cell>
          <cell r="I61">
            <v>562574.80000000005</v>
          </cell>
          <cell r="J61">
            <v>8372.8359439406395</v>
          </cell>
          <cell r="K61">
            <v>650000</v>
          </cell>
          <cell r="M61">
            <v>891545</v>
          </cell>
          <cell r="N61">
            <v>757813</v>
          </cell>
          <cell r="O61">
            <v>891545</v>
          </cell>
        </row>
        <row r="62">
          <cell r="A62" t="str">
            <v>清远天赋-全期-2#高层-1202</v>
          </cell>
          <cell r="B62" t="str">
            <v>精装</v>
          </cell>
          <cell r="C62" t="str">
            <v>潘舒婷</v>
          </cell>
          <cell r="D62" t="str">
            <v>廖栋才</v>
          </cell>
          <cell r="E62">
            <v>97.04</v>
          </cell>
          <cell r="F62">
            <v>45175</v>
          </cell>
          <cell r="G62">
            <v>810000</v>
          </cell>
          <cell r="H62">
            <v>680000</v>
          </cell>
          <cell r="I62">
            <v>604308.80000000005</v>
          </cell>
          <cell r="J62">
            <v>8347.0733718054398</v>
          </cell>
          <cell r="K62">
            <v>640000</v>
          </cell>
          <cell r="L62" t="str">
            <v>精装</v>
          </cell>
          <cell r="M62">
            <v>948476</v>
          </cell>
          <cell r="N62">
            <v>806205</v>
          </cell>
          <cell r="O62">
            <v>911764.70588235301</v>
          </cell>
        </row>
        <row r="63">
          <cell r="A63" t="str">
            <v>清远天赋-全期-3#高层-1-1803</v>
          </cell>
          <cell r="B63" t="str">
            <v>精装</v>
          </cell>
          <cell r="C63" t="str">
            <v>胡路梅</v>
          </cell>
          <cell r="D63" t="str">
            <v>廖栋才</v>
          </cell>
          <cell r="E63">
            <v>113.51</v>
          </cell>
          <cell r="F63">
            <v>45191</v>
          </cell>
          <cell r="G63">
            <v>980435</v>
          </cell>
          <cell r="H63">
            <v>787548</v>
          </cell>
          <cell r="I63">
            <v>699010.2</v>
          </cell>
          <cell r="J63">
            <v>8637.4328253017393</v>
          </cell>
          <cell r="K63">
            <v>780000</v>
          </cell>
          <cell r="L63" t="str">
            <v>精装</v>
          </cell>
          <cell r="M63">
            <v>1170503</v>
          </cell>
          <cell r="N63">
            <v>994928</v>
          </cell>
          <cell r="O63">
            <v>1170503</v>
          </cell>
        </row>
        <row r="64">
          <cell r="A64" t="str">
            <v>清远天赋-全期-3#高层-1-202</v>
          </cell>
          <cell r="B64" t="str">
            <v>精装</v>
          </cell>
          <cell r="C64" t="str">
            <v>罗永红</v>
          </cell>
          <cell r="D64" t="str">
            <v>廖栋才</v>
          </cell>
          <cell r="E64">
            <v>96.88</v>
          </cell>
          <cell r="F64">
            <v>45196</v>
          </cell>
          <cell r="G64">
            <v>765000</v>
          </cell>
          <cell r="H64">
            <v>599273</v>
          </cell>
          <cell r="I64">
            <v>523706.6</v>
          </cell>
          <cell r="J64">
            <v>7896.3666391412098</v>
          </cell>
          <cell r="K64">
            <v>610000</v>
          </cell>
          <cell r="L64" t="str">
            <v>精装</v>
          </cell>
          <cell r="M64">
            <v>893831</v>
          </cell>
          <cell r="N64">
            <v>759756</v>
          </cell>
          <cell r="O64">
            <v>893831</v>
          </cell>
        </row>
        <row r="65">
          <cell r="A65" t="str">
            <v>清远天赋-全期-3#高层-1-1303</v>
          </cell>
          <cell r="B65" t="str">
            <v>精装</v>
          </cell>
          <cell r="C65" t="str">
            <v>丘少龙</v>
          </cell>
          <cell r="D65" t="str">
            <v>廖栋才</v>
          </cell>
          <cell r="E65">
            <v>113.51</v>
          </cell>
          <cell r="F65">
            <v>45196</v>
          </cell>
          <cell r="G65">
            <v>1025000</v>
          </cell>
          <cell r="H65">
            <v>817272</v>
          </cell>
          <cell r="I65">
            <v>728734.2</v>
          </cell>
          <cell r="J65">
            <v>9030.0414060435196</v>
          </cell>
          <cell r="K65">
            <v>820000</v>
          </cell>
          <cell r="L65" t="str">
            <v>精装</v>
          </cell>
          <cell r="M65">
            <v>1202934</v>
          </cell>
          <cell r="N65">
            <v>1022494</v>
          </cell>
          <cell r="O65">
            <v>1202934</v>
          </cell>
        </row>
        <row r="66">
          <cell r="A66" t="str">
            <v>清远天赋-全期-3#高层-1-2103</v>
          </cell>
          <cell r="B66" t="str">
            <v>精装</v>
          </cell>
          <cell r="C66" t="str">
            <v>杨敏丹</v>
          </cell>
          <cell r="D66" t="str">
            <v>廖栋才</v>
          </cell>
          <cell r="E66">
            <v>113.51</v>
          </cell>
          <cell r="F66">
            <v>45197</v>
          </cell>
          <cell r="G66">
            <v>1050000</v>
          </cell>
          <cell r="H66">
            <v>848941</v>
          </cell>
          <cell r="I66">
            <v>760403.2</v>
          </cell>
          <cell r="J66">
            <v>9250.2863183860409</v>
          </cell>
          <cell r="K66">
            <v>840000</v>
          </cell>
          <cell r="L66" t="str">
            <v>精装</v>
          </cell>
          <cell r="M66">
            <v>1222393</v>
          </cell>
          <cell r="N66">
            <v>1039034</v>
          </cell>
          <cell r="O66">
            <v>1222393</v>
          </cell>
        </row>
        <row r="67">
          <cell r="A67" t="str">
            <v>清远天赋-全期-3#高层-1-1705</v>
          </cell>
          <cell r="B67" t="str">
            <v>精装</v>
          </cell>
          <cell r="C67" t="str">
            <v>李晓华</v>
          </cell>
          <cell r="D67" t="str">
            <v>廖栋才</v>
          </cell>
          <cell r="E67">
            <v>81.180000000000007</v>
          </cell>
          <cell r="F67">
            <v>45198</v>
          </cell>
          <cell r="G67">
            <v>737500</v>
          </cell>
          <cell r="H67">
            <v>574349</v>
          </cell>
          <cell r="I67">
            <v>511028.6</v>
          </cell>
          <cell r="J67">
            <v>9084.7499384084695</v>
          </cell>
          <cell r="K67">
            <v>590000</v>
          </cell>
          <cell r="L67" t="str">
            <v>精装</v>
          </cell>
          <cell r="M67">
            <v>753620</v>
          </cell>
          <cell r="N67">
            <v>640577</v>
          </cell>
          <cell r="O67">
            <v>753620</v>
          </cell>
        </row>
        <row r="68">
          <cell r="A68" t="str">
            <v>清远天赋-全期-3#高层-1-1805</v>
          </cell>
          <cell r="B68" t="str">
            <v>精装</v>
          </cell>
          <cell r="C68" t="str">
            <v>施佳俊</v>
          </cell>
          <cell r="D68" t="str">
            <v>廖栋才</v>
          </cell>
          <cell r="E68">
            <v>81.180000000000007</v>
          </cell>
          <cell r="F68">
            <v>45198</v>
          </cell>
          <cell r="G68">
            <v>712500</v>
          </cell>
          <cell r="H68">
            <v>559817</v>
          </cell>
          <cell r="I68">
            <v>496496.6</v>
          </cell>
          <cell r="J68">
            <v>8776.7923133776803</v>
          </cell>
          <cell r="K68">
            <v>570000</v>
          </cell>
          <cell r="L68" t="str">
            <v>精装</v>
          </cell>
          <cell r="M68">
            <v>721147</v>
          </cell>
          <cell r="N68">
            <v>612975</v>
          </cell>
          <cell r="O68">
            <v>721147</v>
          </cell>
        </row>
        <row r="69">
          <cell r="A69" t="str">
            <v>清远天赋-全期-3#高层-1-305</v>
          </cell>
          <cell r="B69" t="str">
            <v>精装</v>
          </cell>
          <cell r="C69" t="str">
            <v>谭玲</v>
          </cell>
          <cell r="D69" t="str">
            <v>廖栋才</v>
          </cell>
          <cell r="E69">
            <v>81.180000000000007</v>
          </cell>
          <cell r="F69">
            <v>45200</v>
          </cell>
          <cell r="G69">
            <v>687500</v>
          </cell>
          <cell r="H69">
            <v>550000</v>
          </cell>
          <cell r="I69">
            <v>486679.6</v>
          </cell>
          <cell r="J69">
            <v>8468.8346883468803</v>
          </cell>
          <cell r="K69">
            <v>550000</v>
          </cell>
          <cell r="L69" t="str">
            <v>精装</v>
          </cell>
          <cell r="M69">
            <v>702593</v>
          </cell>
          <cell r="N69">
            <v>597204</v>
          </cell>
          <cell r="O69">
            <v>702593</v>
          </cell>
        </row>
        <row r="70">
          <cell r="A70" t="str">
            <v>清远天赋-全期-3#高层-1-2403</v>
          </cell>
          <cell r="B70" t="str">
            <v>精装</v>
          </cell>
          <cell r="C70" t="str">
            <v>黄东升</v>
          </cell>
          <cell r="D70" t="str">
            <v>廖栋才</v>
          </cell>
          <cell r="E70">
            <v>113.51</v>
          </cell>
          <cell r="F70">
            <v>45200</v>
          </cell>
          <cell r="G70">
            <v>1012500</v>
          </cell>
          <cell r="H70">
            <v>851455.5</v>
          </cell>
          <cell r="I70">
            <v>762917.7</v>
          </cell>
          <cell r="J70">
            <v>8919.9189498722608</v>
          </cell>
          <cell r="K70">
            <v>810000</v>
          </cell>
          <cell r="L70" t="str">
            <v>精装</v>
          </cell>
          <cell r="M70">
            <v>1180231</v>
          </cell>
          <cell r="N70">
            <v>1003196</v>
          </cell>
          <cell r="O70">
            <v>1117647.0588235301</v>
          </cell>
        </row>
        <row r="71">
          <cell r="A71" t="str">
            <v>清远天赋-全期-3#高层-1-2503</v>
          </cell>
          <cell r="B71" t="str">
            <v>精装</v>
          </cell>
          <cell r="C71" t="str">
            <v>陈继雄;何雪妹</v>
          </cell>
          <cell r="D71" t="str">
            <v>廖栋才</v>
          </cell>
          <cell r="E71">
            <v>113.51</v>
          </cell>
          <cell r="F71">
            <v>45203</v>
          </cell>
          <cell r="G71">
            <v>1100000</v>
          </cell>
          <cell r="H71">
            <v>872301</v>
          </cell>
          <cell r="I71">
            <v>783763.2</v>
          </cell>
          <cell r="J71">
            <v>9690.7761430710907</v>
          </cell>
          <cell r="K71">
            <v>880000</v>
          </cell>
          <cell r="L71" t="str">
            <v>精装</v>
          </cell>
          <cell r="M71">
            <v>1209420</v>
          </cell>
          <cell r="N71">
            <v>1028007</v>
          </cell>
          <cell r="O71">
            <v>1117647.0588235301</v>
          </cell>
        </row>
        <row r="72">
          <cell r="A72" t="str">
            <v>清远天赋-全期-3#高层-1-1505</v>
          </cell>
          <cell r="B72" t="str">
            <v>精装改毛坯</v>
          </cell>
          <cell r="C72" t="str">
            <v>关华明</v>
          </cell>
          <cell r="D72" t="str">
            <v>廖栋才</v>
          </cell>
          <cell r="E72">
            <v>81.180000000000007</v>
          </cell>
          <cell r="F72">
            <v>45204</v>
          </cell>
          <cell r="G72">
            <v>662500</v>
          </cell>
          <cell r="H72">
            <v>583320.4</v>
          </cell>
          <cell r="I72">
            <v>520000</v>
          </cell>
          <cell r="J72">
            <v>8160.8770633160902</v>
          </cell>
          <cell r="K72">
            <v>530000</v>
          </cell>
          <cell r="L72" t="str">
            <v>精装改毛坯</v>
          </cell>
          <cell r="M72">
            <v>748981</v>
          </cell>
          <cell r="N72">
            <v>636634</v>
          </cell>
          <cell r="O72">
            <v>662500</v>
          </cell>
        </row>
        <row r="73">
          <cell r="A73" t="str">
            <v>清远天赋-全期-3#高层-1-1905</v>
          </cell>
          <cell r="B73" t="str">
            <v>精装</v>
          </cell>
          <cell r="C73" t="str">
            <v>周佩其</v>
          </cell>
          <cell r="D73" t="str">
            <v>廖栋才</v>
          </cell>
          <cell r="E73">
            <v>81.180000000000007</v>
          </cell>
          <cell r="F73">
            <v>45204</v>
          </cell>
          <cell r="G73">
            <v>750000</v>
          </cell>
          <cell r="H73">
            <v>591217</v>
          </cell>
          <cell r="I73">
            <v>527896.6</v>
          </cell>
          <cell r="J73">
            <v>9238.7287509238704</v>
          </cell>
          <cell r="K73">
            <v>600000</v>
          </cell>
          <cell r="L73" t="str">
            <v>精装</v>
          </cell>
          <cell r="M73">
            <v>758259</v>
          </cell>
          <cell r="N73">
            <v>644520</v>
          </cell>
          <cell r="O73">
            <v>758259</v>
          </cell>
        </row>
        <row r="74">
          <cell r="A74" t="str">
            <v>清远天赋-全期-2#高层-1001</v>
          </cell>
          <cell r="B74" t="str">
            <v>精装</v>
          </cell>
          <cell r="C74" t="str">
            <v>刘秋香</v>
          </cell>
          <cell r="D74" t="str">
            <v>廖栋才</v>
          </cell>
          <cell r="E74">
            <v>97.04</v>
          </cell>
          <cell r="F74">
            <v>45211</v>
          </cell>
          <cell r="G74">
            <v>862500</v>
          </cell>
          <cell r="H74">
            <v>693506</v>
          </cell>
          <cell r="I74">
            <v>617814.80000000005</v>
          </cell>
          <cell r="J74">
            <v>8888.08738664468</v>
          </cell>
          <cell r="K74">
            <v>690000</v>
          </cell>
          <cell r="L74" t="str">
            <v>精装</v>
          </cell>
          <cell r="M74">
            <v>969177</v>
          </cell>
          <cell r="N74">
            <v>823800</v>
          </cell>
          <cell r="O74">
            <v>862500</v>
          </cell>
        </row>
        <row r="75">
          <cell r="A75" t="str">
            <v>清远天赋-全期-2#高层-305</v>
          </cell>
          <cell r="B75" t="str">
            <v>精装</v>
          </cell>
          <cell r="C75" t="str">
            <v>毛秋莲</v>
          </cell>
          <cell r="D75" t="str">
            <v>汤雪莹</v>
          </cell>
          <cell r="E75">
            <v>81.319999999999993</v>
          </cell>
          <cell r="F75">
            <v>45107</v>
          </cell>
          <cell r="G75">
            <v>668368</v>
          </cell>
          <cell r="H75">
            <v>540010</v>
          </cell>
          <cell r="I75">
            <v>476580.4</v>
          </cell>
          <cell r="J75">
            <v>8218.9867191342892</v>
          </cell>
          <cell r="K75">
            <v>530000</v>
          </cell>
          <cell r="L75" t="str">
            <v>精装</v>
          </cell>
          <cell r="M75">
            <v>720013</v>
          </cell>
          <cell r="N75">
            <v>612011</v>
          </cell>
          <cell r="O75">
            <v>705882.35294117697</v>
          </cell>
        </row>
        <row r="76">
          <cell r="A76" t="str">
            <v>清远天赋-全期-3#高层-1-402</v>
          </cell>
          <cell r="B76" t="str">
            <v>精装</v>
          </cell>
          <cell r="C76" t="str">
            <v>陈田养</v>
          </cell>
          <cell r="D76" t="str">
            <v>张姬</v>
          </cell>
          <cell r="E76">
            <v>96.88</v>
          </cell>
          <cell r="F76">
            <v>45198</v>
          </cell>
          <cell r="G76">
            <v>771521</v>
          </cell>
          <cell r="H76">
            <v>608988</v>
          </cell>
          <cell r="I76">
            <v>533421.6</v>
          </cell>
          <cell r="J76">
            <v>7963.6767134599504</v>
          </cell>
          <cell r="K76">
            <v>610000</v>
          </cell>
          <cell r="L76" t="str">
            <v>精装</v>
          </cell>
          <cell r="M76">
            <v>907671</v>
          </cell>
          <cell r="N76">
            <v>771520</v>
          </cell>
          <cell r="O76">
            <v>897058.82352941204</v>
          </cell>
        </row>
        <row r="77">
          <cell r="A77" t="str">
            <v>清远天赋-全期-1#高层-1单元-1305</v>
          </cell>
          <cell r="B77" t="str">
            <v>毛坯</v>
          </cell>
          <cell r="C77" t="str">
            <v>郑俊斌;郑舒琪</v>
          </cell>
          <cell r="D77" t="str">
            <v>张姬</v>
          </cell>
          <cell r="E77">
            <v>81.58</v>
          </cell>
          <cell r="F77">
            <v>45201</v>
          </cell>
          <cell r="G77">
            <v>662500</v>
          </cell>
          <cell r="H77">
            <v>593632.4</v>
          </cell>
          <cell r="I77">
            <v>530000</v>
          </cell>
          <cell r="J77">
            <v>8120.8629566070103</v>
          </cell>
          <cell r="K77">
            <v>530000</v>
          </cell>
          <cell r="L77" t="str">
            <v>毛坯</v>
          </cell>
          <cell r="M77">
            <v>662500</v>
          </cell>
          <cell r="N77">
            <v>563125</v>
          </cell>
          <cell r="O77">
            <v>662500</v>
          </cell>
        </row>
        <row r="78">
          <cell r="A78" t="str">
            <v>清远天赋-全期-2#高层-1301</v>
          </cell>
          <cell r="B78" t="str">
            <v>精装</v>
          </cell>
          <cell r="C78" t="str">
            <v>张达春</v>
          </cell>
          <cell r="D78" t="str">
            <v>张姬</v>
          </cell>
          <cell r="E78">
            <v>97.04</v>
          </cell>
          <cell r="F78">
            <v>45205</v>
          </cell>
          <cell r="G78">
            <v>875000</v>
          </cell>
          <cell r="H78">
            <v>692000</v>
          </cell>
          <cell r="I78">
            <v>616308.80000000005</v>
          </cell>
          <cell r="J78">
            <v>9016.9002473206892</v>
          </cell>
          <cell r="K78">
            <v>700000</v>
          </cell>
          <cell r="L78" t="str">
            <v>精装</v>
          </cell>
          <cell r="M78">
            <v>976941</v>
          </cell>
          <cell r="N78">
            <v>830400</v>
          </cell>
          <cell r="O78">
            <v>976941</v>
          </cell>
        </row>
        <row r="79">
          <cell r="A79" t="str">
            <v>清远天赋-全期-3#高层-1-2505</v>
          </cell>
          <cell r="B79" t="str">
            <v>精装</v>
          </cell>
          <cell r="C79" t="str">
            <v>黄莉芳</v>
          </cell>
          <cell r="D79" t="str">
            <v>张姬</v>
          </cell>
          <cell r="E79">
            <v>81.180000000000007</v>
          </cell>
          <cell r="F79">
            <v>45205</v>
          </cell>
          <cell r="G79">
            <v>787500</v>
          </cell>
          <cell r="H79">
            <v>627612</v>
          </cell>
          <cell r="I79">
            <v>564291.6</v>
          </cell>
          <cell r="J79">
            <v>9700.6651884700696</v>
          </cell>
          <cell r="K79">
            <v>630000</v>
          </cell>
          <cell r="L79" t="str">
            <v>精装</v>
          </cell>
          <cell r="M79">
            <v>748981</v>
          </cell>
          <cell r="N79">
            <v>636634</v>
          </cell>
          <cell r="O79">
            <v>911764.70588235301</v>
          </cell>
        </row>
        <row r="80">
          <cell r="A80" t="str">
            <v>清远天赋-全期-1#高层-1单元-1904</v>
          </cell>
          <cell r="B80" t="str">
            <v>毛坯</v>
          </cell>
          <cell r="C80" t="str">
            <v>刘进军</v>
          </cell>
          <cell r="D80" t="str">
            <v>张姬</v>
          </cell>
          <cell r="E80">
            <v>81.58</v>
          </cell>
          <cell r="F80">
            <v>45215</v>
          </cell>
          <cell r="G80">
            <v>625000</v>
          </cell>
          <cell r="H80">
            <v>585077.4</v>
          </cell>
          <cell r="I80">
            <v>521445</v>
          </cell>
          <cell r="J80">
            <v>7661.1914684971798</v>
          </cell>
          <cell r="K80">
            <v>500000</v>
          </cell>
          <cell r="L80" t="str">
            <v>毛坯</v>
          </cell>
          <cell r="M80">
            <v>613508</v>
          </cell>
          <cell r="N80">
            <v>521482</v>
          </cell>
          <cell r="O80">
            <v>735294.11764705903</v>
          </cell>
        </row>
        <row r="81">
          <cell r="A81" t="str">
            <v>清远天赋-全期-2#高层-2003</v>
          </cell>
          <cell r="B81" t="str">
            <v>精装</v>
          </cell>
          <cell r="C81" t="str">
            <v>许丽萍</v>
          </cell>
          <cell r="D81" t="str">
            <v>朱曼菊</v>
          </cell>
          <cell r="E81">
            <v>113.7</v>
          </cell>
          <cell r="F81">
            <v>45167</v>
          </cell>
          <cell r="G81">
            <v>1234108</v>
          </cell>
          <cell r="H81">
            <v>868209</v>
          </cell>
          <cell r="I81">
            <v>779523</v>
          </cell>
          <cell r="J81">
            <v>10854.072119613</v>
          </cell>
          <cell r="K81">
            <v>860000</v>
          </cell>
          <cell r="L81" t="str">
            <v>精装</v>
          </cell>
          <cell r="M81">
            <v>1234108</v>
          </cell>
          <cell r="N81">
            <v>1048992</v>
          </cell>
          <cell r="O81">
            <v>1234108</v>
          </cell>
        </row>
        <row r="82">
          <cell r="A82" t="str">
            <v>清远天赋-全期-3#高层-1-1203</v>
          </cell>
          <cell r="B82" t="str">
            <v>精装</v>
          </cell>
          <cell r="C82" t="str">
            <v>谢用平</v>
          </cell>
          <cell r="D82" t="str">
            <v>朱曼菊</v>
          </cell>
          <cell r="E82">
            <v>113.51</v>
          </cell>
          <cell r="F82">
            <v>45193</v>
          </cell>
          <cell r="G82">
            <v>1015033</v>
          </cell>
          <cell r="H82">
            <v>810000</v>
          </cell>
          <cell r="I82">
            <v>721462.2</v>
          </cell>
          <cell r="J82">
            <v>8942.2341643908003</v>
          </cell>
          <cell r="K82">
            <v>810000</v>
          </cell>
          <cell r="M82">
            <v>1199691</v>
          </cell>
          <cell r="N82">
            <v>1019737</v>
          </cell>
          <cell r="O82">
            <v>1199691</v>
          </cell>
        </row>
        <row r="83">
          <cell r="A83" t="str">
            <v>清远天赋-全期-3#高层-1-2003</v>
          </cell>
          <cell r="B83" t="str">
            <v>精装</v>
          </cell>
          <cell r="C83" t="str">
            <v>孙菊</v>
          </cell>
          <cell r="D83" t="str">
            <v>朱曼菊</v>
          </cell>
          <cell r="E83">
            <v>113.51</v>
          </cell>
          <cell r="F83">
            <v>45196</v>
          </cell>
          <cell r="G83">
            <v>1075000</v>
          </cell>
          <cell r="H83">
            <v>844235</v>
          </cell>
          <cell r="I83">
            <v>755697.2</v>
          </cell>
          <cell r="J83">
            <v>9470.5312307285694</v>
          </cell>
          <cell r="K83">
            <v>860000</v>
          </cell>
          <cell r="M83">
            <v>1225636</v>
          </cell>
          <cell r="N83">
            <v>1041791</v>
          </cell>
          <cell r="O83">
            <v>1225636</v>
          </cell>
        </row>
        <row r="84">
          <cell r="A84" t="str">
            <v>清远天赋-全期-3#高层-1-2005</v>
          </cell>
          <cell r="B84" t="str">
            <v>精装改毛坯</v>
          </cell>
          <cell r="C84" t="str">
            <v>任正</v>
          </cell>
          <cell r="D84" t="str">
            <v>朱曼菊</v>
          </cell>
          <cell r="E84">
            <v>81.180000000000007</v>
          </cell>
          <cell r="F84">
            <v>45198</v>
          </cell>
          <cell r="G84">
            <v>662570</v>
          </cell>
          <cell r="H84">
            <v>579304.4</v>
          </cell>
          <cell r="I84">
            <v>515984</v>
          </cell>
          <cell r="J84">
            <v>8161.7393446661699</v>
          </cell>
          <cell r="K84">
            <v>530000</v>
          </cell>
          <cell r="M84">
            <v>760579</v>
          </cell>
          <cell r="N84">
            <v>646492</v>
          </cell>
          <cell r="O84">
            <v>760579</v>
          </cell>
        </row>
        <row r="85">
          <cell r="A85" t="str">
            <v>清远天赋-全期-3#高层-1-2004</v>
          </cell>
          <cell r="B85" t="str">
            <v>精装改毛坯</v>
          </cell>
          <cell r="C85" t="str">
            <v>任正</v>
          </cell>
          <cell r="D85" t="str">
            <v>朱曼菊</v>
          </cell>
          <cell r="E85">
            <v>81.180000000000007</v>
          </cell>
          <cell r="F85">
            <v>45198</v>
          </cell>
          <cell r="G85">
            <v>675000</v>
          </cell>
          <cell r="H85">
            <v>587336.4</v>
          </cell>
          <cell r="I85">
            <v>524016</v>
          </cell>
          <cell r="J85">
            <v>8314.8558758314794</v>
          </cell>
          <cell r="K85">
            <v>540000</v>
          </cell>
          <cell r="M85">
            <v>783773</v>
          </cell>
          <cell r="N85">
            <v>666207</v>
          </cell>
          <cell r="O85">
            <v>783773</v>
          </cell>
        </row>
        <row r="86">
          <cell r="A86" t="str">
            <v>清远天赋-全期-3#高层-1-1005</v>
          </cell>
          <cell r="B86" t="str">
            <v>精装</v>
          </cell>
          <cell r="C86" t="str">
            <v>唐润松</v>
          </cell>
          <cell r="D86" t="str">
            <v>朱曼菊</v>
          </cell>
          <cell r="E86">
            <v>81.180000000000007</v>
          </cell>
          <cell r="F86">
            <v>45198</v>
          </cell>
          <cell r="G86">
            <v>703776</v>
          </cell>
          <cell r="H86">
            <v>560635</v>
          </cell>
          <cell r="I86">
            <v>497314.6</v>
          </cell>
          <cell r="J86">
            <v>8669.3274205469297</v>
          </cell>
          <cell r="K86">
            <v>560000</v>
          </cell>
          <cell r="L86" t="str">
            <v>精装</v>
          </cell>
          <cell r="M86">
            <v>737384</v>
          </cell>
          <cell r="N86">
            <v>626776</v>
          </cell>
          <cell r="O86">
            <v>737384</v>
          </cell>
        </row>
        <row r="87">
          <cell r="A87" t="str">
            <v>清远天赋-全期-3#高层-1-503</v>
          </cell>
          <cell r="B87" t="str">
            <v>精装</v>
          </cell>
          <cell r="C87" t="str">
            <v>樊丽春</v>
          </cell>
          <cell r="D87" t="str">
            <v>朱曼菊</v>
          </cell>
          <cell r="E87">
            <v>113.51</v>
          </cell>
          <cell r="F87">
            <v>45199</v>
          </cell>
          <cell r="G87">
            <v>1027194</v>
          </cell>
          <cell r="H87">
            <v>811929</v>
          </cell>
          <cell r="I87">
            <v>723391.2</v>
          </cell>
          <cell r="J87">
            <v>9049.3700995507006</v>
          </cell>
          <cell r="K87">
            <v>770000</v>
          </cell>
          <cell r="L87" t="str">
            <v>精装</v>
          </cell>
          <cell r="M87">
            <v>1176989</v>
          </cell>
          <cell r="N87">
            <v>1000441</v>
          </cell>
          <cell r="O87">
            <v>1117647.0588235301</v>
          </cell>
        </row>
        <row r="88">
          <cell r="A88" t="str">
            <v>清远天赋-全期-3#高层-1-2303</v>
          </cell>
          <cell r="B88" t="str">
            <v>精装</v>
          </cell>
          <cell r="C88" t="str">
            <v>邓光勇</v>
          </cell>
          <cell r="D88" t="str">
            <v>朱曼菊</v>
          </cell>
          <cell r="E88">
            <v>113.51</v>
          </cell>
          <cell r="F88">
            <v>45199</v>
          </cell>
          <cell r="G88">
            <v>1100023</v>
          </cell>
          <cell r="H88">
            <v>864575</v>
          </cell>
          <cell r="I88">
            <v>776037.2</v>
          </cell>
          <cell r="J88">
            <v>9690.9787683904506</v>
          </cell>
          <cell r="K88">
            <v>880000</v>
          </cell>
          <cell r="M88">
            <v>1215907</v>
          </cell>
          <cell r="N88">
            <v>1033521</v>
          </cell>
          <cell r="O88">
            <v>1215907</v>
          </cell>
        </row>
        <row r="89">
          <cell r="A89" t="str">
            <v>清远天赋-全期-3#高层-1-1603</v>
          </cell>
          <cell r="B89" t="str">
            <v>精装</v>
          </cell>
          <cell r="C89" t="str">
            <v>覃日连</v>
          </cell>
          <cell r="D89" t="str">
            <v>朱曼菊</v>
          </cell>
          <cell r="E89">
            <v>113.51</v>
          </cell>
          <cell r="F89">
            <v>45200</v>
          </cell>
          <cell r="G89">
            <v>1050023</v>
          </cell>
          <cell r="H89">
            <v>837427</v>
          </cell>
          <cell r="I89">
            <v>748889.2</v>
          </cell>
          <cell r="J89">
            <v>9250.4889437054007</v>
          </cell>
          <cell r="K89">
            <v>840000</v>
          </cell>
          <cell r="L89" t="str">
            <v>精装</v>
          </cell>
          <cell r="M89">
            <v>1212663</v>
          </cell>
          <cell r="N89">
            <v>1030764</v>
          </cell>
          <cell r="O89">
            <v>1212663</v>
          </cell>
        </row>
        <row r="90">
          <cell r="A90" t="str">
            <v>清远天赋-全期-3#高层-1-605</v>
          </cell>
          <cell r="B90" t="str">
            <v>精装</v>
          </cell>
          <cell r="C90" t="str">
            <v>张昌财</v>
          </cell>
          <cell r="D90" t="str">
            <v>朱曼菊</v>
          </cell>
          <cell r="E90">
            <v>81.180000000000007</v>
          </cell>
          <cell r="F90">
            <v>45200</v>
          </cell>
          <cell r="G90">
            <v>725100</v>
          </cell>
          <cell r="H90">
            <v>567122</v>
          </cell>
          <cell r="I90">
            <v>503801.59999999998</v>
          </cell>
          <cell r="J90">
            <v>8932.0029563932003</v>
          </cell>
          <cell r="K90">
            <v>580000</v>
          </cell>
          <cell r="M90">
            <v>728106</v>
          </cell>
          <cell r="N90">
            <v>618890</v>
          </cell>
          <cell r="O90">
            <v>728106</v>
          </cell>
        </row>
        <row r="91">
          <cell r="A91" t="str">
            <v>清远天赋-全期-3#高层-1-1302</v>
          </cell>
          <cell r="B91" t="str">
            <v>精装</v>
          </cell>
          <cell r="C91" t="str">
            <v>李秀萍</v>
          </cell>
          <cell r="D91" t="str">
            <v>朱曼菊</v>
          </cell>
          <cell r="E91">
            <v>96.88</v>
          </cell>
          <cell r="F91">
            <v>45202</v>
          </cell>
          <cell r="G91">
            <v>825030</v>
          </cell>
          <cell r="H91">
            <v>667943</v>
          </cell>
          <cell r="I91">
            <v>592376.6</v>
          </cell>
          <cell r="J91">
            <v>8515.9991742361708</v>
          </cell>
          <cell r="K91">
            <v>660000</v>
          </cell>
          <cell r="L91" t="str">
            <v>精装</v>
          </cell>
          <cell r="M91">
            <v>971336</v>
          </cell>
          <cell r="N91">
            <v>825636</v>
          </cell>
          <cell r="O91">
            <v>955882.35294117697</v>
          </cell>
        </row>
        <row r="92">
          <cell r="A92" t="str">
            <v>清远天赋-全期-2#高层-903</v>
          </cell>
          <cell r="B92" t="str">
            <v>精装</v>
          </cell>
          <cell r="C92" t="str">
            <v>陈东海</v>
          </cell>
          <cell r="D92" t="str">
            <v>朱曼菊</v>
          </cell>
          <cell r="E92">
            <v>113.7</v>
          </cell>
          <cell r="F92">
            <v>45202</v>
          </cell>
          <cell r="G92">
            <v>1020644</v>
          </cell>
          <cell r="H92">
            <v>830000</v>
          </cell>
          <cell r="I92">
            <v>741314</v>
          </cell>
          <cell r="J92">
            <v>8976.6402814423891</v>
          </cell>
          <cell r="K92">
            <v>680000</v>
          </cell>
          <cell r="L92" t="str">
            <v>精装</v>
          </cell>
          <cell r="M92">
            <v>1200756</v>
          </cell>
          <cell r="N92">
            <v>1020643</v>
          </cell>
          <cell r="O92">
            <v>1000000</v>
          </cell>
        </row>
        <row r="93">
          <cell r="A93" t="str">
            <v>清远天赋-全期-3#高层-1-2102</v>
          </cell>
          <cell r="B93" t="str">
            <v>精装</v>
          </cell>
          <cell r="C93" t="str">
            <v>陈雨晴</v>
          </cell>
          <cell r="D93" t="str">
            <v>朱曼菊</v>
          </cell>
          <cell r="E93">
            <v>96.88</v>
          </cell>
          <cell r="F93">
            <v>45206</v>
          </cell>
          <cell r="G93">
            <v>862500</v>
          </cell>
          <cell r="H93">
            <v>690997</v>
          </cell>
          <cell r="I93">
            <v>615430.6</v>
          </cell>
          <cell r="J93">
            <v>8902.7663088356694</v>
          </cell>
          <cell r="K93">
            <v>690000</v>
          </cell>
          <cell r="L93" t="str">
            <v>精装</v>
          </cell>
          <cell r="M93">
            <v>987944</v>
          </cell>
          <cell r="N93">
            <v>839752</v>
          </cell>
          <cell r="O93">
            <v>987944</v>
          </cell>
        </row>
        <row r="94">
          <cell r="A94" t="str">
            <v>清远天赋-全期-3#高层-1-1802</v>
          </cell>
          <cell r="B94" t="str">
            <v>精装</v>
          </cell>
          <cell r="C94" t="str">
            <v>陈卫敏;尹帮兵</v>
          </cell>
          <cell r="D94" t="str">
            <v>朱曼菊</v>
          </cell>
          <cell r="E94">
            <v>96.88</v>
          </cell>
          <cell r="F94">
            <v>45207</v>
          </cell>
          <cell r="G94">
            <v>802109</v>
          </cell>
          <cell r="H94">
            <v>657854</v>
          </cell>
          <cell r="I94">
            <v>582287.6</v>
          </cell>
          <cell r="J94">
            <v>8279.4075144508697</v>
          </cell>
          <cell r="K94">
            <v>520000</v>
          </cell>
          <cell r="L94" t="str">
            <v>精装</v>
          </cell>
          <cell r="M94">
            <v>943656</v>
          </cell>
          <cell r="N94">
            <v>802108</v>
          </cell>
          <cell r="O94">
            <v>773945.88235294097</v>
          </cell>
        </row>
        <row r="95">
          <cell r="A95" t="str">
            <v>清远天赋-全期-2#高层-501</v>
          </cell>
          <cell r="B95" t="str">
            <v>精装</v>
          </cell>
          <cell r="C95" t="str">
            <v>骆庆游</v>
          </cell>
          <cell r="D95" t="str">
            <v>朱曼菊</v>
          </cell>
          <cell r="E95">
            <v>97.04</v>
          </cell>
          <cell r="F95">
            <v>45221</v>
          </cell>
          <cell r="G95">
            <v>742858</v>
          </cell>
          <cell r="H95">
            <v>678555</v>
          </cell>
          <cell r="I95">
            <v>602863.80000000005</v>
          </cell>
          <cell r="J95">
            <v>7655.1731244847497</v>
          </cell>
          <cell r="K95">
            <v>520000</v>
          </cell>
          <cell r="L95" t="str">
            <v>精装</v>
          </cell>
          <cell r="M95">
            <v>956239</v>
          </cell>
          <cell r="N95">
            <v>812803</v>
          </cell>
          <cell r="O95">
            <v>873950.58823529398</v>
          </cell>
        </row>
        <row r="97">
          <cell r="A97" t="str">
            <v>调整后合同价大于最低备案价可不需调整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1"/>
  <sheetViews>
    <sheetView showGridLines="0" workbookViewId="0">
      <selection activeCell="J26" sqref="J26"/>
    </sheetView>
  </sheetViews>
  <sheetFormatPr defaultColWidth="9.6328125" defaultRowHeight="15"/>
  <cols>
    <col min="1" max="1" width="4.81640625" style="16" customWidth="1"/>
    <col min="2" max="2" width="5" style="16" customWidth="1"/>
    <col min="3" max="3" width="7.54296875" style="16" customWidth="1"/>
    <col min="4" max="4" width="9.26953125" style="16" customWidth="1"/>
    <col min="5" max="5" width="7.90625" style="16" customWidth="1"/>
    <col min="6" max="6" width="7.81640625" style="89" customWidth="1"/>
    <col min="7" max="10" width="8.453125" style="16" customWidth="1"/>
    <col min="11" max="11" width="8.08984375" style="16" customWidth="1"/>
    <col min="12" max="12" width="7.6328125" style="16" customWidth="1"/>
    <col min="13" max="13" width="8.453125" style="16" customWidth="1"/>
    <col min="14" max="14" width="8.81640625" style="16" customWidth="1"/>
    <col min="15" max="15" width="8.1796875" style="16" customWidth="1"/>
    <col min="16" max="16" width="7.90625" style="15" customWidth="1"/>
    <col min="17" max="17" width="12.90625" style="90" customWidth="1"/>
    <col min="18" max="21" width="9.6328125" style="90"/>
    <col min="22" max="16384" width="9.6328125" style="16"/>
  </cols>
  <sheetData>
    <row r="1" spans="1:17" ht="27" customHeight="1">
      <c r="A1" s="155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  <c r="Q1" s="158"/>
    </row>
    <row r="2" spans="1:17">
      <c r="A2" s="163" t="s">
        <v>1</v>
      </c>
      <c r="B2" s="163" t="s">
        <v>2</v>
      </c>
      <c r="C2" s="165" t="s">
        <v>3</v>
      </c>
      <c r="D2" s="165" t="s">
        <v>4</v>
      </c>
      <c r="E2" s="167" t="s">
        <v>5</v>
      </c>
      <c r="F2" s="159" t="s">
        <v>6</v>
      </c>
      <c r="G2" s="159"/>
      <c r="H2" s="159"/>
      <c r="I2" s="159"/>
      <c r="J2" s="159"/>
      <c r="K2" s="159"/>
      <c r="L2" s="91"/>
      <c r="M2" s="91"/>
      <c r="N2" s="91"/>
      <c r="O2" s="91"/>
      <c r="P2" s="160" t="s">
        <v>7</v>
      </c>
    </row>
    <row r="3" spans="1:17" ht="15" customHeight="1">
      <c r="A3" s="164"/>
      <c r="B3" s="164"/>
      <c r="C3" s="166"/>
      <c r="D3" s="166"/>
      <c r="E3" s="168"/>
      <c r="F3" s="92" t="s">
        <v>8</v>
      </c>
      <c r="G3" s="92" t="s">
        <v>9</v>
      </c>
      <c r="H3" s="92" t="s">
        <v>10</v>
      </c>
      <c r="I3" s="125" t="s">
        <v>11</v>
      </c>
      <c r="J3" s="92" t="s">
        <v>12</v>
      </c>
      <c r="K3" s="92" t="s">
        <v>13</v>
      </c>
      <c r="L3" s="92" t="s">
        <v>14</v>
      </c>
      <c r="M3" s="92" t="s">
        <v>15</v>
      </c>
      <c r="N3" s="92" t="s">
        <v>16</v>
      </c>
      <c r="O3" s="92" t="s">
        <v>17</v>
      </c>
      <c r="P3" s="160"/>
    </row>
    <row r="4" spans="1:17" ht="15" customHeight="1">
      <c r="A4" s="93"/>
      <c r="B4" s="94"/>
      <c r="C4" s="95"/>
      <c r="D4" s="96"/>
      <c r="E4" s="97" t="s">
        <v>18</v>
      </c>
      <c r="F4" s="98">
        <v>0.25</v>
      </c>
      <c r="G4" s="98">
        <v>0.2</v>
      </c>
      <c r="H4" s="98">
        <v>0.2</v>
      </c>
      <c r="I4" s="98">
        <v>0.15</v>
      </c>
      <c r="J4" s="98">
        <v>0.15</v>
      </c>
      <c r="K4" s="98">
        <v>0.05</v>
      </c>
      <c r="L4" s="98"/>
      <c r="M4" s="126">
        <v>1</v>
      </c>
      <c r="N4" s="126"/>
      <c r="O4" s="127"/>
      <c r="P4" s="128"/>
    </row>
    <row r="5" spans="1:17">
      <c r="A5" s="46" t="s">
        <v>19</v>
      </c>
      <c r="B5" s="99" t="s">
        <v>20</v>
      </c>
      <c r="C5" s="100"/>
      <c r="D5" s="101"/>
      <c r="E5" s="102">
        <v>97</v>
      </c>
      <c r="F5" s="103">
        <v>0.1</v>
      </c>
      <c r="G5" s="103">
        <v>0.15</v>
      </c>
      <c r="H5" s="103">
        <v>0.17</v>
      </c>
      <c r="I5" s="103">
        <v>0.12</v>
      </c>
      <c r="J5" s="103">
        <v>0.12</v>
      </c>
      <c r="K5" s="103">
        <v>0.03</v>
      </c>
      <c r="L5" s="103"/>
      <c r="M5" s="129">
        <f t="shared" ref="M5:M9" si="0">SUM(F5:L5)</f>
        <v>0.69</v>
      </c>
      <c r="N5" s="130">
        <f>M5/M$16</f>
        <v>0.86683417085427095</v>
      </c>
      <c r="O5" s="131">
        <f>E5*N5*18</f>
        <v>1513.4924623115601</v>
      </c>
      <c r="P5" s="132" t="e">
        <f>J$19/O$10*O5/18/E5</f>
        <v>#REF!</v>
      </c>
    </row>
    <row r="6" spans="1:17">
      <c r="A6" s="46" t="s">
        <v>21</v>
      </c>
      <c r="B6" s="99" t="s">
        <v>20</v>
      </c>
      <c r="C6" s="100"/>
      <c r="D6" s="101"/>
      <c r="E6" s="102">
        <v>97</v>
      </c>
      <c r="F6" s="103">
        <v>0.1</v>
      </c>
      <c r="G6" s="103">
        <v>0.15</v>
      </c>
      <c r="H6" s="103">
        <v>0.17</v>
      </c>
      <c r="I6" s="103">
        <v>0.12</v>
      </c>
      <c r="J6" s="103">
        <v>0.12</v>
      </c>
      <c r="K6" s="103">
        <v>0.05</v>
      </c>
      <c r="L6" s="103"/>
      <c r="M6" s="129">
        <f t="shared" si="0"/>
        <v>0.71</v>
      </c>
      <c r="N6" s="130">
        <f>M6/M$16</f>
        <v>0.89195979899497502</v>
      </c>
      <c r="O6" s="131">
        <f>E6*N6*18</f>
        <v>1557.3618090452301</v>
      </c>
      <c r="P6" s="132" t="e">
        <f>J$19/O$10*O6/18/E6</f>
        <v>#REF!</v>
      </c>
    </row>
    <row r="7" spans="1:17">
      <c r="A7" s="46" t="s">
        <v>22</v>
      </c>
      <c r="B7" s="99" t="s">
        <v>23</v>
      </c>
      <c r="C7" s="100"/>
      <c r="D7" s="101"/>
      <c r="E7" s="102">
        <v>114</v>
      </c>
      <c r="F7" s="103">
        <v>0.2</v>
      </c>
      <c r="G7" s="103">
        <v>0.18</v>
      </c>
      <c r="H7" s="103">
        <v>0.18</v>
      </c>
      <c r="I7" s="103">
        <v>0.13</v>
      </c>
      <c r="J7" s="103">
        <v>0.13</v>
      </c>
      <c r="K7" s="103">
        <v>0.05</v>
      </c>
      <c r="L7" s="103"/>
      <c r="M7" s="129">
        <f t="shared" si="0"/>
        <v>0.87</v>
      </c>
      <c r="N7" s="130">
        <f>M7/M$16</f>
        <v>1.0929648241206</v>
      </c>
      <c r="O7" s="131">
        <f>E7*N7*18</f>
        <v>2242.7638190954799</v>
      </c>
      <c r="P7" s="132" t="e">
        <f>J$19/O$10*O7/18/E7</f>
        <v>#REF!</v>
      </c>
    </row>
    <row r="8" spans="1:17">
      <c r="A8" s="46" t="s">
        <v>24</v>
      </c>
      <c r="B8" s="99" t="s">
        <v>25</v>
      </c>
      <c r="C8" s="100"/>
      <c r="D8" s="101"/>
      <c r="E8" s="102">
        <v>81</v>
      </c>
      <c r="F8" s="103">
        <v>0.19</v>
      </c>
      <c r="G8" s="103">
        <v>0.13</v>
      </c>
      <c r="H8" s="103">
        <v>0.15</v>
      </c>
      <c r="I8" s="103">
        <v>0.11</v>
      </c>
      <c r="J8" s="103">
        <v>0.11</v>
      </c>
      <c r="K8" s="103">
        <v>0.05</v>
      </c>
      <c r="L8" s="103"/>
      <c r="M8" s="129">
        <f t="shared" si="0"/>
        <v>0.74</v>
      </c>
      <c r="N8" s="130">
        <f>M8/M$16</f>
        <v>0.92964824120602996</v>
      </c>
      <c r="O8" s="131">
        <f>E8*N8*18</f>
        <v>1355.42713567839</v>
      </c>
      <c r="P8" s="132" t="e">
        <f>J$19/O$10*O8/18/E8</f>
        <v>#REF!</v>
      </c>
    </row>
    <row r="9" spans="1:17">
      <c r="A9" s="46" t="s">
        <v>26</v>
      </c>
      <c r="B9" s="99" t="s">
        <v>25</v>
      </c>
      <c r="C9" s="100"/>
      <c r="D9" s="101"/>
      <c r="E9" s="102">
        <v>81</v>
      </c>
      <c r="F9" s="103">
        <v>0.19</v>
      </c>
      <c r="G9" s="103">
        <v>0.13</v>
      </c>
      <c r="H9" s="103">
        <v>0.15</v>
      </c>
      <c r="I9" s="103">
        <v>0.11</v>
      </c>
      <c r="J9" s="103">
        <v>0.11</v>
      </c>
      <c r="K9" s="103">
        <v>0.03</v>
      </c>
      <c r="L9" s="103"/>
      <c r="M9" s="129">
        <f t="shared" si="0"/>
        <v>0.72</v>
      </c>
      <c r="N9" s="130">
        <f>M9/M$16</f>
        <v>0.904522613065327</v>
      </c>
      <c r="O9" s="131">
        <f>E9*N9*18</f>
        <v>1318.7939698492501</v>
      </c>
      <c r="P9" s="132" t="e">
        <f>J$19/O$10*O9/18/E9</f>
        <v>#REF!</v>
      </c>
    </row>
    <row r="10" spans="1:17">
      <c r="A10" s="104"/>
      <c r="B10" s="105"/>
      <c r="C10" s="106"/>
      <c r="D10" s="107"/>
      <c r="E10" s="108">
        <f>SUM(E5:E9)</f>
        <v>470</v>
      </c>
      <c r="F10" s="109"/>
      <c r="G10" s="109"/>
      <c r="H10" s="109"/>
      <c r="I10" s="109"/>
      <c r="J10" s="109"/>
      <c r="K10" s="109"/>
      <c r="L10" s="109"/>
      <c r="M10" s="129"/>
      <c r="N10" s="130"/>
      <c r="O10" s="133">
        <f>SUM(O5:O9)</f>
        <v>7987.8391959799001</v>
      </c>
      <c r="P10" s="132"/>
    </row>
    <row r="11" spans="1:17">
      <c r="A11" s="110" t="s">
        <v>27</v>
      </c>
      <c r="B11" s="99" t="s">
        <v>20</v>
      </c>
      <c r="C11" s="100"/>
      <c r="D11" s="111"/>
      <c r="E11" s="102">
        <v>97</v>
      </c>
      <c r="F11" s="103">
        <v>0.1</v>
      </c>
      <c r="G11" s="103">
        <v>0.15</v>
      </c>
      <c r="H11" s="103">
        <v>0.17</v>
      </c>
      <c r="I11" s="103">
        <v>0.12</v>
      </c>
      <c r="J11" s="103">
        <v>0.12</v>
      </c>
      <c r="K11" s="103">
        <v>0.03</v>
      </c>
      <c r="L11" s="103">
        <v>0.1</v>
      </c>
      <c r="M11" s="129">
        <f>SUM(F11:L11)</f>
        <v>0.79</v>
      </c>
      <c r="N11" s="130">
        <f t="shared" ref="N11:N15" si="1">M11/M$16</f>
        <v>0.99246231155778897</v>
      </c>
      <c r="O11" s="131">
        <f>E11*N11*18</f>
        <v>1732.8391959799001</v>
      </c>
      <c r="P11" s="132" t="e">
        <f>J$21/O$16*O11/18/E11</f>
        <v>#REF!</v>
      </c>
    </row>
    <row r="12" spans="1:17">
      <c r="A12" s="110" t="s">
        <v>28</v>
      </c>
      <c r="B12" s="99" t="s">
        <v>20</v>
      </c>
      <c r="C12" s="111"/>
      <c r="D12" s="111"/>
      <c r="E12" s="102">
        <v>97</v>
      </c>
      <c r="F12" s="103">
        <v>0.1</v>
      </c>
      <c r="G12" s="103">
        <v>0.15</v>
      </c>
      <c r="H12" s="103">
        <v>0.17</v>
      </c>
      <c r="I12" s="103">
        <v>0.12</v>
      </c>
      <c r="J12" s="103">
        <v>0.12</v>
      </c>
      <c r="K12" s="103">
        <v>0.05</v>
      </c>
      <c r="L12" s="103">
        <v>0.1</v>
      </c>
      <c r="M12" s="129">
        <f>SUM(F12:L12)</f>
        <v>0.81</v>
      </c>
      <c r="N12" s="130">
        <f t="shared" si="1"/>
        <v>1.0175879396984899</v>
      </c>
      <c r="O12" s="131">
        <f>E12*N12*18</f>
        <v>1776.7085427135701</v>
      </c>
      <c r="P12" s="132" t="e">
        <f>J$21/O$16*O12/18/E12</f>
        <v>#REF!</v>
      </c>
    </row>
    <row r="13" spans="1:17">
      <c r="A13" s="110" t="s">
        <v>29</v>
      </c>
      <c r="B13" s="112" t="s">
        <v>30</v>
      </c>
      <c r="C13" s="111"/>
      <c r="D13" s="111"/>
      <c r="E13" s="102">
        <v>114</v>
      </c>
      <c r="F13" s="103">
        <v>0.2</v>
      </c>
      <c r="G13" s="103">
        <v>0.18</v>
      </c>
      <c r="H13" s="103">
        <v>0.18</v>
      </c>
      <c r="I13" s="103">
        <v>0.13</v>
      </c>
      <c r="J13" s="103">
        <v>0.13</v>
      </c>
      <c r="K13" s="103">
        <v>0.05</v>
      </c>
      <c r="L13" s="103">
        <v>0.1</v>
      </c>
      <c r="M13" s="129">
        <f>SUM(F13:L13)</f>
        <v>0.97</v>
      </c>
      <c r="N13" s="130">
        <f t="shared" si="1"/>
        <v>1.2185929648241201</v>
      </c>
      <c r="O13" s="131">
        <f>E13*N13*18</f>
        <v>2500.5527638191002</v>
      </c>
      <c r="P13" s="132" t="e">
        <f>J$21/O$16*O13/18/E13</f>
        <v>#REF!</v>
      </c>
    </row>
    <row r="14" spans="1:17">
      <c r="A14" s="110" t="s">
        <v>31</v>
      </c>
      <c r="B14" s="99" t="s">
        <v>25</v>
      </c>
      <c r="C14" s="111"/>
      <c r="D14" s="111"/>
      <c r="E14" s="102">
        <v>81</v>
      </c>
      <c r="F14" s="103">
        <v>0.19</v>
      </c>
      <c r="G14" s="103">
        <v>0.13</v>
      </c>
      <c r="H14" s="103">
        <v>0.15</v>
      </c>
      <c r="I14" s="103">
        <v>0.11</v>
      </c>
      <c r="J14" s="103">
        <v>0.11</v>
      </c>
      <c r="K14" s="103">
        <v>0.05</v>
      </c>
      <c r="L14" s="103">
        <v>0.1</v>
      </c>
      <c r="M14" s="129">
        <f>SUM(F14:L14)</f>
        <v>0.84</v>
      </c>
      <c r="N14" s="130">
        <f t="shared" si="1"/>
        <v>1.0552763819095501</v>
      </c>
      <c r="O14" s="131">
        <f>E14*N14*18</f>
        <v>1538.5929648241199</v>
      </c>
      <c r="P14" s="132" t="e">
        <f>J$21/O$16*O14/18/E14</f>
        <v>#REF!</v>
      </c>
    </row>
    <row r="15" spans="1:17">
      <c r="A15" s="110" t="s">
        <v>32</v>
      </c>
      <c r="B15" s="99" t="s">
        <v>25</v>
      </c>
      <c r="C15" s="111"/>
      <c r="D15" s="113"/>
      <c r="E15" s="102">
        <v>81</v>
      </c>
      <c r="F15" s="103">
        <v>0.19</v>
      </c>
      <c r="G15" s="103">
        <v>0.13</v>
      </c>
      <c r="H15" s="103">
        <v>0.15</v>
      </c>
      <c r="I15" s="103">
        <v>0.11</v>
      </c>
      <c r="J15" s="103">
        <v>0.11</v>
      </c>
      <c r="K15" s="103">
        <v>0.03</v>
      </c>
      <c r="L15" s="103">
        <v>0.1</v>
      </c>
      <c r="M15" s="129">
        <f>SUM(F15:L15)</f>
        <v>0.82</v>
      </c>
      <c r="N15" s="130">
        <f t="shared" si="1"/>
        <v>1.0301507537688399</v>
      </c>
      <c r="O15" s="131">
        <f>E15*N15*18</f>
        <v>1501.95979899497</v>
      </c>
      <c r="P15" s="132" t="e">
        <f>J$21/O$16*O15/18/E15</f>
        <v>#REF!</v>
      </c>
    </row>
    <row r="16" spans="1:17">
      <c r="A16" s="114" t="s">
        <v>33</v>
      </c>
      <c r="B16" s="115"/>
      <c r="C16" s="116"/>
      <c r="D16" s="117"/>
      <c r="E16" s="118">
        <f>SUM(E11:E15)</f>
        <v>470</v>
      </c>
      <c r="F16" s="119"/>
      <c r="G16" s="119"/>
      <c r="H16" s="49"/>
      <c r="I16" s="134"/>
      <c r="J16" s="134"/>
      <c r="K16" s="49" t="s">
        <v>34</v>
      </c>
      <c r="L16" s="49"/>
      <c r="M16" s="135">
        <f>AVERAGE(M5:M15)</f>
        <v>0.79600000000000004</v>
      </c>
      <c r="N16" s="49"/>
      <c r="O16" s="136">
        <f>SUM(O11:O15)</f>
        <v>9050.6532663316593</v>
      </c>
      <c r="P16" s="117"/>
    </row>
    <row r="17" spans="1:16">
      <c r="A17" s="90"/>
      <c r="B17" s="90"/>
      <c r="C17" s="90"/>
      <c r="D17" s="90"/>
      <c r="E17" s="90"/>
      <c r="F17" s="120"/>
      <c r="G17" s="90"/>
      <c r="H17" s="90"/>
      <c r="I17" s="90"/>
      <c r="J17" s="90"/>
      <c r="K17" s="90"/>
      <c r="L17" s="90"/>
      <c r="M17" s="90"/>
      <c r="N17" s="78" t="s">
        <v>35</v>
      </c>
      <c r="O17" s="137">
        <f>O16+O10</f>
        <v>17038.492462311599</v>
      </c>
      <c r="P17" s="124"/>
    </row>
    <row r="18" spans="1:16">
      <c r="A18" s="90"/>
      <c r="B18" s="151" t="s">
        <v>36</v>
      </c>
      <c r="C18" s="151"/>
      <c r="D18" s="151"/>
      <c r="E18" s="152"/>
      <c r="F18" s="153">
        <f>SUM(E5:E9)</f>
        <v>470</v>
      </c>
      <c r="G18" s="153"/>
      <c r="H18" s="121"/>
      <c r="I18" s="138" t="s">
        <v>37</v>
      </c>
      <c r="J18" s="154" t="e">
        <f>J19/F19</f>
        <v>#REF!</v>
      </c>
      <c r="K18" s="154"/>
      <c r="L18" s="139"/>
      <c r="M18" s="140"/>
      <c r="N18" s="90"/>
      <c r="O18" s="90"/>
      <c r="P18" s="124"/>
    </row>
    <row r="19" spans="1:16">
      <c r="A19" s="90"/>
      <c r="B19" s="151" t="s">
        <v>38</v>
      </c>
      <c r="C19" s="151"/>
      <c r="D19" s="151"/>
      <c r="E19" s="152"/>
      <c r="F19" s="153">
        <f>F18*18</f>
        <v>8460</v>
      </c>
      <c r="G19" s="153"/>
      <c r="H19" s="121"/>
      <c r="I19" s="141" t="s">
        <v>39</v>
      </c>
      <c r="J19" s="174" t="e">
        <f>J22/O17*O10</f>
        <v>#REF!</v>
      </c>
      <c r="K19" s="174"/>
      <c r="L19" s="42"/>
      <c r="M19" s="142"/>
      <c r="N19" s="90"/>
      <c r="O19" s="90"/>
      <c r="P19" s="124"/>
    </row>
    <row r="20" spans="1:16">
      <c r="A20" s="90"/>
      <c r="B20" s="151" t="s">
        <v>40</v>
      </c>
      <c r="C20" s="151"/>
      <c r="D20" s="151"/>
      <c r="E20" s="152"/>
      <c r="F20" s="153">
        <f>SUM(E11:E15)</f>
        <v>470</v>
      </c>
      <c r="G20" s="153"/>
      <c r="H20" s="121"/>
      <c r="I20" s="138" t="s">
        <v>41</v>
      </c>
      <c r="J20" s="154" t="e">
        <f>J21/F21</f>
        <v>#REF!</v>
      </c>
      <c r="K20" s="154"/>
      <c r="L20" s="139"/>
      <c r="M20" s="140"/>
      <c r="N20" s="90"/>
      <c r="O20" s="90"/>
      <c r="P20" s="124"/>
    </row>
    <row r="21" spans="1:16">
      <c r="A21" s="90"/>
      <c r="B21" s="169" t="s">
        <v>42</v>
      </c>
      <c r="C21" s="169"/>
      <c r="D21" s="169"/>
      <c r="E21" s="170"/>
      <c r="F21" s="171">
        <f>F20*18</f>
        <v>8460</v>
      </c>
      <c r="G21" s="171"/>
      <c r="H21" s="122"/>
      <c r="I21" s="143" t="s">
        <v>43</v>
      </c>
      <c r="J21" s="172" t="e">
        <f>J22/O17*O16</f>
        <v>#REF!</v>
      </c>
      <c r="K21" s="172"/>
      <c r="L21" s="65"/>
      <c r="M21" s="90"/>
      <c r="N21" s="90"/>
      <c r="O21" s="90"/>
      <c r="P21" s="124"/>
    </row>
    <row r="22" spans="1:16">
      <c r="A22" s="90"/>
      <c r="B22" s="151" t="s">
        <v>44</v>
      </c>
      <c r="C22" s="151"/>
      <c r="D22" s="151"/>
      <c r="E22" s="151"/>
      <c r="F22" s="153">
        <f>F19+F21</f>
        <v>16920</v>
      </c>
      <c r="G22" s="153"/>
      <c r="H22" s="123"/>
      <c r="I22" s="144" t="s">
        <v>45</v>
      </c>
      <c r="J22" s="173" t="e">
        <f>F22*#REF!</f>
        <v>#REF!</v>
      </c>
      <c r="K22" s="173"/>
      <c r="L22" s="145"/>
      <c r="M22" s="90"/>
      <c r="N22" s="90"/>
      <c r="O22" s="90"/>
      <c r="P22" s="124"/>
    </row>
    <row r="23" spans="1:16">
      <c r="A23" s="90"/>
      <c r="B23" s="90"/>
      <c r="C23" s="90"/>
      <c r="D23" s="90"/>
      <c r="E23" s="90"/>
      <c r="F23" s="120"/>
      <c r="G23" s="90"/>
      <c r="H23" s="90"/>
      <c r="I23" s="90"/>
      <c r="J23" s="161"/>
      <c r="K23" s="161"/>
      <c r="L23" s="146"/>
      <c r="M23" s="90"/>
      <c r="N23" s="90"/>
      <c r="O23" s="90"/>
      <c r="P23" s="124"/>
    </row>
    <row r="24" spans="1:16">
      <c r="A24" s="90"/>
      <c r="B24" s="90"/>
      <c r="C24" s="90"/>
      <c r="D24" s="90"/>
      <c r="E24" s="90"/>
      <c r="F24" s="120"/>
      <c r="G24" s="90"/>
      <c r="H24" s="90"/>
      <c r="I24" s="90"/>
      <c r="J24" s="90"/>
      <c r="K24" s="90"/>
      <c r="L24" s="90"/>
      <c r="M24" s="90"/>
      <c r="N24" s="90"/>
      <c r="O24" s="90"/>
      <c r="P24" s="124"/>
    </row>
    <row r="25" spans="1:16">
      <c r="A25" s="90"/>
      <c r="B25" s="90"/>
      <c r="C25" s="90"/>
      <c r="D25" s="90"/>
      <c r="E25" s="90"/>
      <c r="F25" s="162"/>
      <c r="G25" s="162"/>
      <c r="H25" s="90"/>
      <c r="I25" s="90"/>
      <c r="J25" s="90"/>
      <c r="K25" s="90"/>
      <c r="L25" s="90"/>
      <c r="M25" s="90"/>
      <c r="N25" s="90"/>
      <c r="O25" s="90"/>
      <c r="P25" s="90"/>
    </row>
    <row r="26" spans="1:16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</row>
    <row r="27" spans="1:16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1:16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1:16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</row>
    <row r="30" spans="1:16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1:16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</row>
    <row r="32" spans="1:16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</row>
    <row r="33" spans="1:16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</row>
    <row r="34" spans="1:16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</row>
    <row r="35" spans="1:16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</row>
    <row r="36" spans="1:16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</row>
    <row r="37" spans="1:16">
      <c r="F37" s="16"/>
      <c r="P37" s="16"/>
    </row>
    <row r="38" spans="1:16">
      <c r="F38" s="16"/>
      <c r="P38" s="16"/>
    </row>
    <row r="39" spans="1:16">
      <c r="F39" s="16"/>
      <c r="P39" s="16"/>
    </row>
    <row r="40" spans="1:16">
      <c r="F40" s="16"/>
      <c r="P40" s="16"/>
    </row>
    <row r="41" spans="1:16">
      <c r="F41" s="16"/>
      <c r="P41" s="16"/>
    </row>
    <row r="42" spans="1:16">
      <c r="F42" s="16"/>
      <c r="P42" s="16"/>
    </row>
    <row r="43" spans="1:16">
      <c r="F43" s="16"/>
      <c r="P43" s="16"/>
    </row>
    <row r="44" spans="1:16">
      <c r="F44" s="16"/>
      <c r="P44" s="16"/>
    </row>
    <row r="45" spans="1:16">
      <c r="F45" s="16"/>
      <c r="P45" s="16"/>
    </row>
    <row r="46" spans="1:16">
      <c r="F46" s="16"/>
      <c r="P46" s="16"/>
    </row>
    <row r="47" spans="1:16">
      <c r="F47" s="16"/>
      <c r="P47" s="16"/>
    </row>
    <row r="48" spans="1:16">
      <c r="F48" s="16"/>
      <c r="P48" s="16"/>
    </row>
    <row r="49" spans="17:21" s="16" customFormat="1">
      <c r="Q49" s="90"/>
      <c r="R49" s="90"/>
      <c r="S49" s="90"/>
      <c r="T49" s="90"/>
      <c r="U49" s="90"/>
    </row>
    <row r="50" spans="17:21" s="16" customFormat="1">
      <c r="Q50" s="90"/>
      <c r="R50" s="90"/>
      <c r="S50" s="90"/>
      <c r="T50" s="90"/>
      <c r="U50" s="90"/>
    </row>
    <row r="51" spans="17:21" s="16" customFormat="1">
      <c r="Q51" s="90"/>
      <c r="R51" s="90"/>
      <c r="S51" s="90"/>
      <c r="T51" s="90"/>
      <c r="U51" s="90"/>
    </row>
    <row r="52" spans="17:21" s="16" customFormat="1">
      <c r="Q52" s="90"/>
      <c r="R52" s="90"/>
      <c r="S52" s="90"/>
      <c r="T52" s="90"/>
      <c r="U52" s="90"/>
    </row>
    <row r="53" spans="17:21" s="16" customFormat="1">
      <c r="Q53" s="90"/>
      <c r="R53" s="90"/>
      <c r="S53" s="90"/>
      <c r="T53" s="90"/>
      <c r="U53" s="90"/>
    </row>
    <row r="54" spans="17:21" s="16" customFormat="1">
      <c r="Q54" s="90"/>
      <c r="R54" s="90"/>
      <c r="S54" s="90"/>
      <c r="T54" s="90"/>
      <c r="U54" s="90"/>
    </row>
    <row r="55" spans="17:21" s="16" customFormat="1">
      <c r="Q55" s="90"/>
      <c r="R55" s="90"/>
      <c r="S55" s="90"/>
      <c r="T55" s="90"/>
      <c r="U55" s="90"/>
    </row>
    <row r="56" spans="17:21" s="16" customFormat="1">
      <c r="Q56" s="90"/>
      <c r="R56" s="90"/>
      <c r="S56" s="90"/>
      <c r="T56" s="90"/>
      <c r="U56" s="90"/>
    </row>
    <row r="57" spans="17:21" s="16" customFormat="1">
      <c r="Q57" s="90"/>
      <c r="R57" s="90"/>
      <c r="S57" s="90"/>
      <c r="T57" s="90"/>
      <c r="U57" s="90"/>
    </row>
    <row r="58" spans="17:21" s="16" customFormat="1">
      <c r="Q58" s="90"/>
      <c r="R58" s="90"/>
      <c r="S58" s="90"/>
      <c r="T58" s="90"/>
      <c r="U58" s="90"/>
    </row>
    <row r="59" spans="17:21" s="16" customFormat="1">
      <c r="Q59" s="90"/>
      <c r="R59" s="90"/>
      <c r="S59" s="90"/>
      <c r="T59" s="90"/>
      <c r="U59" s="90"/>
    </row>
    <row r="60" spans="17:21" s="16" customFormat="1">
      <c r="Q60" s="90"/>
      <c r="R60" s="90"/>
      <c r="S60" s="90"/>
      <c r="T60" s="90"/>
      <c r="U60" s="90"/>
    </row>
    <row r="61" spans="17:21" s="16" customFormat="1">
      <c r="Q61" s="90"/>
      <c r="R61" s="90"/>
      <c r="S61" s="90"/>
      <c r="T61" s="90"/>
      <c r="U61" s="90"/>
    </row>
    <row r="62" spans="17:21" s="16" customFormat="1">
      <c r="Q62" s="90"/>
      <c r="R62" s="90"/>
      <c r="S62" s="90"/>
      <c r="T62" s="90"/>
      <c r="U62" s="90"/>
    </row>
    <row r="63" spans="17:21" s="16" customFormat="1">
      <c r="Q63" s="90"/>
      <c r="R63" s="90"/>
      <c r="S63" s="90"/>
      <c r="T63" s="90"/>
      <c r="U63" s="90"/>
    </row>
    <row r="64" spans="17:21" s="16" customFormat="1">
      <c r="Q64" s="90"/>
      <c r="R64" s="90"/>
      <c r="S64" s="90"/>
      <c r="T64" s="90"/>
      <c r="U64" s="90"/>
    </row>
    <row r="65" spans="17:21" s="16" customFormat="1">
      <c r="Q65" s="90"/>
      <c r="R65" s="90"/>
      <c r="S65" s="90"/>
      <c r="T65" s="90"/>
      <c r="U65" s="90"/>
    </row>
    <row r="66" spans="17:21" s="16" customFormat="1">
      <c r="Q66" s="90"/>
      <c r="R66" s="90"/>
      <c r="S66" s="90"/>
      <c r="T66" s="90"/>
      <c r="U66" s="90"/>
    </row>
    <row r="67" spans="17:21" s="16" customFormat="1">
      <c r="Q67" s="90"/>
      <c r="R67" s="90"/>
      <c r="S67" s="90"/>
      <c r="T67" s="90"/>
      <c r="U67" s="90"/>
    </row>
    <row r="68" spans="17:21" s="16" customFormat="1">
      <c r="Q68" s="90"/>
      <c r="R68" s="90"/>
      <c r="S68" s="90"/>
      <c r="T68" s="90"/>
      <c r="U68" s="90"/>
    </row>
    <row r="69" spans="17:21" s="16" customFormat="1">
      <c r="Q69" s="90"/>
      <c r="R69" s="90"/>
      <c r="S69" s="90"/>
      <c r="T69" s="90"/>
      <c r="U69" s="90"/>
    </row>
    <row r="70" spans="17:21" s="16" customFormat="1">
      <c r="Q70" s="90"/>
      <c r="R70" s="90"/>
      <c r="S70" s="90"/>
      <c r="T70" s="90"/>
      <c r="U70" s="90"/>
    </row>
    <row r="71" spans="17:21" s="16" customFormat="1">
      <c r="Q71" s="90"/>
      <c r="R71" s="90"/>
      <c r="S71" s="90"/>
      <c r="T71" s="90"/>
      <c r="U71" s="90"/>
    </row>
    <row r="72" spans="17:21" s="16" customFormat="1">
      <c r="Q72" s="90"/>
      <c r="R72" s="90"/>
      <c r="S72" s="90"/>
      <c r="T72" s="90"/>
      <c r="U72" s="90"/>
    </row>
    <row r="73" spans="17:21" s="16" customFormat="1">
      <c r="Q73" s="90"/>
      <c r="R73" s="90"/>
      <c r="S73" s="90"/>
      <c r="T73" s="90"/>
      <c r="U73" s="90"/>
    </row>
    <row r="74" spans="17:21" s="16" customFormat="1">
      <c r="Q74" s="90"/>
      <c r="R74" s="90"/>
      <c r="S74" s="90"/>
      <c r="T74" s="90"/>
      <c r="U74" s="90"/>
    </row>
    <row r="75" spans="17:21" s="16" customFormat="1">
      <c r="Q75" s="90"/>
      <c r="R75" s="90"/>
      <c r="S75" s="90"/>
      <c r="T75" s="90"/>
      <c r="U75" s="90"/>
    </row>
    <row r="76" spans="17:21" s="16" customFormat="1">
      <c r="Q76" s="90"/>
      <c r="R76" s="90"/>
      <c r="S76" s="90"/>
      <c r="T76" s="90"/>
      <c r="U76" s="90"/>
    </row>
    <row r="77" spans="17:21" s="16" customFormat="1">
      <c r="Q77" s="90"/>
      <c r="R77" s="90"/>
      <c r="S77" s="90"/>
      <c r="T77" s="90"/>
      <c r="U77" s="90"/>
    </row>
    <row r="78" spans="17:21" s="16" customFormat="1">
      <c r="Q78" s="90"/>
      <c r="R78" s="90"/>
      <c r="S78" s="90"/>
      <c r="T78" s="90"/>
      <c r="U78" s="90"/>
    </row>
    <row r="79" spans="17:21" s="16" customFormat="1">
      <c r="Q79" s="90"/>
      <c r="R79" s="90"/>
      <c r="S79" s="90"/>
      <c r="T79" s="90"/>
      <c r="U79" s="90"/>
    </row>
    <row r="80" spans="17:21" s="16" customFormat="1">
      <c r="Q80" s="90"/>
      <c r="R80" s="90"/>
      <c r="S80" s="90"/>
      <c r="T80" s="90"/>
      <c r="U80" s="90"/>
    </row>
    <row r="81" spans="17:21" s="16" customFormat="1">
      <c r="Q81" s="90"/>
      <c r="R81" s="90"/>
      <c r="S81" s="90"/>
      <c r="T81" s="90"/>
      <c r="U81" s="90"/>
    </row>
    <row r="82" spans="17:21" s="16" customFormat="1">
      <c r="Q82" s="90"/>
      <c r="R82" s="90"/>
      <c r="S82" s="90"/>
      <c r="T82" s="90"/>
      <c r="U82" s="90"/>
    </row>
    <row r="83" spans="17:21" s="16" customFormat="1">
      <c r="Q83" s="90"/>
      <c r="R83" s="90"/>
      <c r="S83" s="90"/>
      <c r="T83" s="90"/>
      <c r="U83" s="90"/>
    </row>
    <row r="84" spans="17:21" s="16" customFormat="1">
      <c r="Q84" s="90"/>
      <c r="R84" s="90"/>
      <c r="S84" s="90"/>
      <c r="T84" s="90"/>
      <c r="U84" s="90"/>
    </row>
    <row r="85" spans="17:21" s="16" customFormat="1">
      <c r="Q85" s="90"/>
      <c r="R85" s="90"/>
      <c r="S85" s="90"/>
      <c r="T85" s="90"/>
      <c r="U85" s="90"/>
    </row>
    <row r="86" spans="17:21" s="16" customFormat="1">
      <c r="Q86" s="90"/>
      <c r="R86" s="90"/>
      <c r="S86" s="90"/>
      <c r="T86" s="90"/>
      <c r="U86" s="90"/>
    </row>
    <row r="87" spans="17:21" s="16" customFormat="1">
      <c r="Q87" s="90"/>
      <c r="R87" s="90"/>
      <c r="S87" s="90"/>
      <c r="T87" s="90"/>
      <c r="U87" s="90"/>
    </row>
    <row r="88" spans="17:21" s="16" customFormat="1">
      <c r="Q88" s="90"/>
      <c r="R88" s="90"/>
      <c r="S88" s="90"/>
      <c r="T88" s="90"/>
      <c r="U88" s="90"/>
    </row>
    <row r="89" spans="17:21" s="16" customFormat="1">
      <c r="Q89" s="90"/>
      <c r="R89" s="90"/>
      <c r="S89" s="90"/>
      <c r="T89" s="90"/>
      <c r="U89" s="90"/>
    </row>
    <row r="90" spans="17:21" s="16" customFormat="1">
      <c r="Q90" s="90"/>
      <c r="R90" s="90"/>
      <c r="S90" s="90"/>
      <c r="T90" s="90"/>
      <c r="U90" s="90"/>
    </row>
    <row r="91" spans="17:21" s="16" customFormat="1">
      <c r="Q91" s="90"/>
      <c r="R91" s="90"/>
      <c r="S91" s="90"/>
      <c r="T91" s="90"/>
      <c r="U91" s="90"/>
    </row>
    <row r="92" spans="17:21" s="16" customFormat="1">
      <c r="Q92" s="90"/>
      <c r="R92" s="90"/>
      <c r="S92" s="90"/>
      <c r="T92" s="90"/>
      <c r="U92" s="90"/>
    </row>
    <row r="93" spans="17:21" s="16" customFormat="1">
      <c r="Q93" s="90"/>
      <c r="R93" s="90"/>
      <c r="S93" s="90"/>
      <c r="T93" s="90"/>
      <c r="U93" s="90"/>
    </row>
    <row r="94" spans="17:21" s="16" customFormat="1">
      <c r="Q94" s="90"/>
      <c r="R94" s="90"/>
      <c r="S94" s="90"/>
      <c r="T94" s="90"/>
      <c r="U94" s="90"/>
    </row>
    <row r="95" spans="17:21" s="16" customFormat="1">
      <c r="Q95" s="90"/>
      <c r="R95" s="90"/>
      <c r="S95" s="90"/>
      <c r="T95" s="90"/>
      <c r="U95" s="90"/>
    </row>
    <row r="96" spans="17:21" s="16" customFormat="1">
      <c r="Q96" s="90"/>
      <c r="R96" s="90"/>
      <c r="S96" s="90"/>
      <c r="T96" s="90"/>
      <c r="U96" s="90"/>
    </row>
    <row r="97" spans="17:21" s="16" customFormat="1">
      <c r="Q97" s="90"/>
      <c r="R97" s="90"/>
      <c r="S97" s="90"/>
      <c r="T97" s="90"/>
      <c r="U97" s="90"/>
    </row>
    <row r="98" spans="17:21" s="16" customFormat="1">
      <c r="Q98" s="90"/>
      <c r="R98" s="90"/>
      <c r="S98" s="90"/>
      <c r="T98" s="90"/>
      <c r="U98" s="90"/>
    </row>
    <row r="99" spans="17:21" s="16" customFormat="1">
      <c r="Q99" s="90"/>
      <c r="R99" s="90"/>
      <c r="S99" s="90"/>
      <c r="T99" s="90"/>
      <c r="U99" s="90"/>
    </row>
    <row r="100" spans="17:21" s="16" customFormat="1">
      <c r="Q100" s="90"/>
      <c r="R100" s="90"/>
      <c r="S100" s="90"/>
      <c r="T100" s="90"/>
      <c r="U100" s="90"/>
    </row>
    <row r="101" spans="17:21" s="16" customFormat="1">
      <c r="Q101" s="90"/>
      <c r="R101" s="90"/>
      <c r="S101" s="90"/>
      <c r="T101" s="90"/>
      <c r="U101" s="90"/>
    </row>
    <row r="102" spans="17:21" s="16" customFormat="1">
      <c r="Q102" s="90"/>
      <c r="R102" s="90"/>
      <c r="S102" s="90"/>
      <c r="T102" s="90"/>
      <c r="U102" s="90"/>
    </row>
    <row r="103" spans="17:21" s="16" customFormat="1">
      <c r="Q103" s="90"/>
      <c r="R103" s="90"/>
      <c r="S103" s="90"/>
      <c r="T103" s="90"/>
      <c r="U103" s="90"/>
    </row>
    <row r="104" spans="17:21" s="16" customFormat="1">
      <c r="Q104" s="90"/>
      <c r="R104" s="90"/>
      <c r="S104" s="90"/>
      <c r="T104" s="90"/>
      <c r="U104" s="90"/>
    </row>
    <row r="105" spans="17:21" s="16" customFormat="1">
      <c r="Q105" s="90"/>
      <c r="R105" s="90"/>
      <c r="S105" s="90"/>
      <c r="T105" s="90"/>
      <c r="U105" s="90"/>
    </row>
    <row r="106" spans="17:21" s="16" customFormat="1">
      <c r="Q106" s="90"/>
      <c r="R106" s="90"/>
      <c r="S106" s="90"/>
      <c r="T106" s="90"/>
      <c r="U106" s="90"/>
    </row>
    <row r="107" spans="17:21" s="16" customFormat="1">
      <c r="Q107" s="90"/>
      <c r="R107" s="90"/>
      <c r="S107" s="90"/>
      <c r="T107" s="90"/>
      <c r="U107" s="90"/>
    </row>
    <row r="108" spans="17:21" s="16" customFormat="1">
      <c r="Q108" s="90"/>
      <c r="R108" s="90"/>
      <c r="S108" s="90"/>
      <c r="T108" s="90"/>
      <c r="U108" s="90"/>
    </row>
    <row r="109" spans="17:21" s="16" customFormat="1">
      <c r="Q109" s="90"/>
      <c r="R109" s="90"/>
      <c r="S109" s="90"/>
      <c r="T109" s="90"/>
      <c r="U109" s="90"/>
    </row>
    <row r="110" spans="17:21" s="16" customFormat="1">
      <c r="Q110" s="90"/>
      <c r="R110" s="90"/>
      <c r="S110" s="90"/>
      <c r="T110" s="90"/>
      <c r="U110" s="90"/>
    </row>
    <row r="111" spans="17:21" s="16" customFormat="1">
      <c r="Q111" s="90"/>
      <c r="R111" s="90"/>
      <c r="S111" s="90"/>
      <c r="T111" s="90"/>
      <c r="U111" s="90"/>
    </row>
    <row r="112" spans="17:21" s="16" customFormat="1">
      <c r="Q112" s="90"/>
      <c r="R112" s="90"/>
      <c r="S112" s="90"/>
      <c r="T112" s="90"/>
      <c r="U112" s="90"/>
    </row>
    <row r="113" spans="17:21" s="16" customFormat="1">
      <c r="Q113" s="90"/>
      <c r="R113" s="90"/>
      <c r="S113" s="90"/>
      <c r="T113" s="90"/>
      <c r="U113" s="90"/>
    </row>
    <row r="114" spans="17:21" s="16" customFormat="1">
      <c r="Q114" s="90"/>
      <c r="R114" s="90"/>
      <c r="S114" s="90"/>
      <c r="T114" s="90"/>
      <c r="U114" s="90"/>
    </row>
    <row r="115" spans="17:21" s="16" customFormat="1">
      <c r="Q115" s="90"/>
      <c r="R115" s="90"/>
      <c r="S115" s="90"/>
      <c r="T115" s="90"/>
      <c r="U115" s="90"/>
    </row>
    <row r="116" spans="17:21" s="16" customFormat="1">
      <c r="Q116" s="90"/>
      <c r="R116" s="90"/>
      <c r="S116" s="90"/>
      <c r="T116" s="90"/>
      <c r="U116" s="90"/>
    </row>
    <row r="117" spans="17:21" s="16" customFormat="1">
      <c r="Q117" s="90"/>
      <c r="R117" s="90"/>
      <c r="S117" s="90"/>
      <c r="T117" s="90"/>
      <c r="U117" s="90"/>
    </row>
    <row r="118" spans="17:21" s="16" customFormat="1">
      <c r="Q118" s="90"/>
      <c r="R118" s="90"/>
      <c r="S118" s="90"/>
      <c r="T118" s="90"/>
      <c r="U118" s="90"/>
    </row>
    <row r="119" spans="17:21" s="16" customFormat="1">
      <c r="Q119" s="90"/>
      <c r="R119" s="90"/>
      <c r="S119" s="90"/>
      <c r="T119" s="90"/>
      <c r="U119" s="90"/>
    </row>
    <row r="120" spans="17:21" s="16" customFormat="1">
      <c r="Q120" s="90"/>
      <c r="R120" s="90"/>
      <c r="S120" s="90"/>
      <c r="T120" s="90"/>
      <c r="U120" s="90"/>
    </row>
    <row r="121" spans="17:21" s="16" customFormat="1">
      <c r="Q121" s="90"/>
      <c r="R121" s="90"/>
      <c r="S121" s="90"/>
      <c r="T121" s="90"/>
      <c r="U121" s="90"/>
    </row>
    <row r="122" spans="17:21" s="16" customFormat="1">
      <c r="Q122" s="90"/>
      <c r="R122" s="90"/>
      <c r="S122" s="90"/>
      <c r="T122" s="90"/>
      <c r="U122" s="90"/>
    </row>
    <row r="123" spans="17:21" s="16" customFormat="1">
      <c r="Q123" s="90"/>
      <c r="R123" s="90"/>
      <c r="S123" s="90"/>
      <c r="T123" s="90"/>
      <c r="U123" s="90"/>
    </row>
    <row r="124" spans="17:21" s="16" customFormat="1">
      <c r="Q124" s="90"/>
      <c r="R124" s="90"/>
      <c r="S124" s="90"/>
      <c r="T124" s="90"/>
      <c r="U124" s="90"/>
    </row>
    <row r="125" spans="17:21" s="16" customFormat="1">
      <c r="Q125" s="90"/>
      <c r="R125" s="90"/>
      <c r="S125" s="90"/>
      <c r="T125" s="90"/>
      <c r="U125" s="90"/>
    </row>
    <row r="126" spans="17:21" s="16" customFormat="1">
      <c r="Q126" s="90"/>
      <c r="R126" s="90"/>
      <c r="S126" s="90"/>
      <c r="T126" s="90"/>
      <c r="U126" s="90"/>
    </row>
    <row r="127" spans="17:21" s="16" customFormat="1">
      <c r="Q127" s="90"/>
      <c r="R127" s="90"/>
      <c r="S127" s="90"/>
      <c r="T127" s="90"/>
      <c r="U127" s="90"/>
    </row>
    <row r="128" spans="17:21" s="16" customFormat="1">
      <c r="Q128" s="90"/>
      <c r="R128" s="90"/>
      <c r="S128" s="90"/>
      <c r="T128" s="90"/>
      <c r="U128" s="90"/>
    </row>
    <row r="129" spans="17:21" s="16" customFormat="1">
      <c r="Q129" s="90"/>
      <c r="R129" s="90"/>
      <c r="S129" s="90"/>
      <c r="T129" s="90"/>
      <c r="U129" s="90"/>
    </row>
    <row r="130" spans="17:21" s="16" customFormat="1">
      <c r="Q130" s="90"/>
      <c r="R130" s="90"/>
      <c r="S130" s="90"/>
      <c r="T130" s="90"/>
      <c r="U130" s="90"/>
    </row>
    <row r="131" spans="17:21" s="16" customFormat="1">
      <c r="Q131" s="90"/>
      <c r="R131" s="90"/>
      <c r="S131" s="90"/>
      <c r="T131" s="90"/>
      <c r="U131" s="90"/>
    </row>
  </sheetData>
  <mergeCells count="25">
    <mergeCell ref="J23:K23"/>
    <mergeCell ref="F25:G25"/>
    <mergeCell ref="A2:A3"/>
    <mergeCell ref="B2:B3"/>
    <mergeCell ref="C2:C3"/>
    <mergeCell ref="D2:D3"/>
    <mergeCell ref="E2:E3"/>
    <mergeCell ref="B21:E21"/>
    <mergeCell ref="F21:G21"/>
    <mergeCell ref="J21:K21"/>
    <mergeCell ref="B22:E22"/>
    <mergeCell ref="F22:G22"/>
    <mergeCell ref="J22:K22"/>
    <mergeCell ref="B19:E19"/>
    <mergeCell ref="F19:G19"/>
    <mergeCell ref="J19:K19"/>
    <mergeCell ref="B20:E20"/>
    <mergeCell ref="F20:G20"/>
    <mergeCell ref="J20:K20"/>
    <mergeCell ref="A1:Q1"/>
    <mergeCell ref="F2:K2"/>
    <mergeCell ref="B18:E18"/>
    <mergeCell ref="F18:G18"/>
    <mergeCell ref="J18:K18"/>
    <mergeCell ref="P2:P3"/>
  </mergeCells>
  <phoneticPr fontId="2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EP247"/>
  <sheetViews>
    <sheetView showGridLines="0" zoomScale="103" zoomScaleNormal="103" workbookViewId="0">
      <selection activeCell="I12" sqref="I12"/>
    </sheetView>
  </sheetViews>
  <sheetFormatPr defaultColWidth="11.6328125" defaultRowHeight="12" customHeight="1"/>
  <cols>
    <col min="1" max="6" width="9.26953125" style="43" customWidth="1"/>
    <col min="7" max="10" width="6.08984375" style="43" customWidth="1"/>
    <col min="11" max="14" width="11.6328125" style="43" customWidth="1"/>
    <col min="15" max="16370" width="11.6328125" style="41"/>
  </cols>
  <sheetData>
    <row r="1" spans="1:14" s="41" customFormat="1" ht="28" customHeight="1">
      <c r="A1" s="175" t="s">
        <v>46</v>
      </c>
      <c r="B1" s="175"/>
      <c r="C1" s="175"/>
      <c r="D1" s="175"/>
      <c r="E1" s="175"/>
      <c r="F1" s="175"/>
      <c r="G1" s="43"/>
      <c r="H1" s="43"/>
      <c r="I1" s="43"/>
      <c r="J1" s="43"/>
      <c r="K1" s="43"/>
      <c r="L1" s="43"/>
      <c r="M1" s="43"/>
      <c r="N1" s="43"/>
    </row>
    <row r="2" spans="1:14" s="41" customFormat="1" ht="12" customHeight="1">
      <c r="A2" s="44" t="s">
        <v>47</v>
      </c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41" customFormat="1" ht="12" customHeight="1">
      <c r="A3" s="46" t="s">
        <v>48</v>
      </c>
      <c r="B3" s="47" t="s">
        <v>19</v>
      </c>
      <c r="C3" s="47" t="s">
        <v>21</v>
      </c>
      <c r="D3" s="47" t="s">
        <v>22</v>
      </c>
      <c r="E3" s="47" t="s">
        <v>24</v>
      </c>
      <c r="F3" s="47" t="s">
        <v>26</v>
      </c>
      <c r="G3" s="43"/>
      <c r="H3" s="43"/>
      <c r="I3" s="43"/>
      <c r="J3" s="43"/>
      <c r="K3" s="43"/>
      <c r="L3" s="43"/>
      <c r="M3" s="43"/>
      <c r="N3" s="43"/>
    </row>
    <row r="4" spans="1:14" s="41" customFormat="1" ht="12" customHeight="1">
      <c r="A4" s="46" t="s">
        <v>49</v>
      </c>
      <c r="B4" s="48" t="s">
        <v>20</v>
      </c>
      <c r="C4" s="48" t="s">
        <v>30</v>
      </c>
      <c r="D4" s="48" t="s">
        <v>30</v>
      </c>
      <c r="E4" s="48" t="s">
        <v>30</v>
      </c>
      <c r="F4" s="48" t="s">
        <v>20</v>
      </c>
      <c r="G4" s="43"/>
      <c r="H4" s="43"/>
      <c r="I4" s="43"/>
      <c r="J4" s="43"/>
      <c r="K4" s="43"/>
      <c r="L4" s="43"/>
      <c r="M4" s="43"/>
      <c r="N4" s="43"/>
    </row>
    <row r="5" spans="1:14" s="41" customFormat="1" ht="12" customHeight="1">
      <c r="A5" s="49" t="s">
        <v>5</v>
      </c>
      <c r="B5" s="49">
        <f>户型定价!E5</f>
        <v>97</v>
      </c>
      <c r="C5" s="49">
        <f>户型定价!E6</f>
        <v>97</v>
      </c>
      <c r="D5" s="49">
        <f>户型定价!E7</f>
        <v>114</v>
      </c>
      <c r="E5" s="49">
        <f>户型定价!E8</f>
        <v>81</v>
      </c>
      <c r="F5" s="49">
        <f>户型定价!E9</f>
        <v>81</v>
      </c>
      <c r="G5" s="43"/>
      <c r="H5" s="43"/>
      <c r="I5" s="43"/>
      <c r="J5" s="43"/>
      <c r="K5" s="43"/>
      <c r="L5" s="43"/>
      <c r="M5" s="43"/>
      <c r="N5" s="43"/>
    </row>
    <row r="6" spans="1:14" s="41" customFormat="1" ht="12" customHeight="1">
      <c r="A6" s="46" t="s">
        <v>3</v>
      </c>
      <c r="B6" s="46" t="e">
        <f>[1]户型定价!C5</f>
        <v>#REF!</v>
      </c>
      <c r="C6" s="46" t="e">
        <f>[1]户型定价!C6</f>
        <v>#REF!</v>
      </c>
      <c r="D6" s="46" t="e">
        <f>[1]户型定价!C7</f>
        <v>#REF!</v>
      </c>
      <c r="E6" s="46" t="e">
        <f>[1]户型定价!C8</f>
        <v>#REF!</v>
      </c>
      <c r="F6" s="46" t="e">
        <f>[1]户型定价!C9</f>
        <v>#REF!</v>
      </c>
      <c r="G6" s="43"/>
      <c r="H6" s="43"/>
      <c r="I6" s="43"/>
      <c r="J6" s="43"/>
      <c r="K6" s="43"/>
      <c r="L6" s="43"/>
      <c r="M6" s="43"/>
      <c r="N6" s="43"/>
    </row>
    <row r="7" spans="1:14" s="41" customFormat="1" ht="12" customHeight="1">
      <c r="A7" s="50" t="s">
        <v>50</v>
      </c>
      <c r="B7" s="51">
        <v>0.03</v>
      </c>
      <c r="C7" s="51">
        <v>1.4999999999999999E-2</v>
      </c>
      <c r="D7" s="51">
        <v>1.4999999999999999E-2</v>
      </c>
      <c r="E7" s="51">
        <v>1.4999999999999999E-2</v>
      </c>
      <c r="F7" s="51">
        <v>0.02</v>
      </c>
      <c r="G7" s="43"/>
      <c r="H7" s="43"/>
      <c r="I7" s="43"/>
      <c r="J7" s="43"/>
      <c r="K7" s="43"/>
      <c r="L7" s="43"/>
      <c r="M7" s="43"/>
      <c r="N7" s="43"/>
    </row>
    <row r="8" spans="1:14" s="41" customFormat="1" ht="12" customHeight="1">
      <c r="A8" s="50" t="s">
        <v>51</v>
      </c>
      <c r="B8" s="51">
        <v>0.01</v>
      </c>
      <c r="C8" s="51">
        <v>0</v>
      </c>
      <c r="D8" s="51">
        <v>0</v>
      </c>
      <c r="E8" s="51">
        <v>0</v>
      </c>
      <c r="F8" s="51">
        <v>0</v>
      </c>
      <c r="G8" s="43"/>
      <c r="H8" s="43"/>
      <c r="I8" s="43"/>
      <c r="J8" s="43"/>
      <c r="K8" s="43"/>
      <c r="L8" s="43"/>
      <c r="M8" s="43"/>
      <c r="N8" s="43"/>
    </row>
    <row r="9" spans="1:14" s="41" customFormat="1" ht="12" customHeight="1">
      <c r="A9" s="50" t="s">
        <v>52</v>
      </c>
      <c r="B9" s="51">
        <v>0.02</v>
      </c>
      <c r="C9" s="51">
        <v>0.03</v>
      </c>
      <c r="D9" s="51">
        <v>0.02</v>
      </c>
      <c r="E9" s="51">
        <v>0.03</v>
      </c>
      <c r="F9" s="51">
        <v>0.01</v>
      </c>
      <c r="G9" s="43"/>
      <c r="H9" s="43"/>
      <c r="I9" s="43"/>
      <c r="J9" s="43"/>
      <c r="K9" s="43"/>
      <c r="L9" s="43"/>
      <c r="M9" s="43"/>
      <c r="N9" s="43"/>
    </row>
    <row r="10" spans="1:14" s="41" customFormat="1" ht="12" customHeight="1">
      <c r="A10" s="50" t="s">
        <v>12</v>
      </c>
      <c r="B10" s="51">
        <v>0.03</v>
      </c>
      <c r="C10" s="51">
        <v>0.01</v>
      </c>
      <c r="D10" s="51">
        <v>1.4999999999999999E-2</v>
      </c>
      <c r="E10" s="51">
        <v>0.01</v>
      </c>
      <c r="F10" s="51">
        <v>0.03</v>
      </c>
      <c r="G10" s="43"/>
      <c r="H10" s="43"/>
      <c r="I10" s="43"/>
      <c r="J10" s="43"/>
      <c r="K10" s="43"/>
      <c r="L10" s="43"/>
      <c r="M10" s="43"/>
      <c r="N10" s="43"/>
    </row>
    <row r="11" spans="1:14" s="41" customFormat="1" ht="12" customHeight="1">
      <c r="A11" s="50" t="s">
        <v>53</v>
      </c>
      <c r="B11" s="51">
        <v>-0.01</v>
      </c>
      <c r="C11" s="51">
        <v>-0.01</v>
      </c>
      <c r="D11" s="51">
        <v>-0.01</v>
      </c>
      <c r="E11" s="51">
        <v>-0.01</v>
      </c>
      <c r="F11" s="51">
        <v>-1.4999999999999999E-2</v>
      </c>
      <c r="G11" s="43"/>
      <c r="H11" s="43"/>
      <c r="I11" s="43"/>
      <c r="J11" s="43"/>
      <c r="K11" s="43"/>
      <c r="L11" s="43"/>
      <c r="M11" s="43"/>
      <c r="N11" s="43"/>
    </row>
    <row r="12" spans="1:14" s="41" customFormat="1" ht="12" customHeight="1">
      <c r="A12" s="50" t="s">
        <v>54</v>
      </c>
      <c r="B12" s="52">
        <f>SUM(B7:B11)</f>
        <v>0.08</v>
      </c>
      <c r="C12" s="52">
        <f>SUM(C7:C11)</f>
        <v>4.4999999999999998E-2</v>
      </c>
      <c r="D12" s="52">
        <f>SUM(D7:D11)</f>
        <v>0.04</v>
      </c>
      <c r="E12" s="52">
        <f>SUM(E7:E11)</f>
        <v>4.4999999999999998E-2</v>
      </c>
      <c r="F12" s="52">
        <f>SUM(F7:F11)</f>
        <v>4.4999999999999998E-2</v>
      </c>
      <c r="G12" s="43"/>
      <c r="H12" s="43"/>
      <c r="I12" s="43"/>
      <c r="J12" s="43"/>
      <c r="K12" s="43"/>
      <c r="L12" s="43"/>
      <c r="M12" s="43"/>
      <c r="N12" s="43"/>
    </row>
    <row r="13" spans="1:14" s="41" customFormat="1" ht="12" customHeight="1">
      <c r="A13" s="43"/>
      <c r="B13" s="53"/>
      <c r="C13" s="53"/>
      <c r="D13" s="53"/>
      <c r="E13" s="53"/>
      <c r="F13" s="53"/>
      <c r="G13" s="43"/>
      <c r="H13" s="43"/>
      <c r="I13" s="43"/>
      <c r="J13" s="43"/>
      <c r="K13" s="43"/>
      <c r="L13" s="43"/>
      <c r="M13" s="43"/>
      <c r="N13" s="43"/>
    </row>
    <row r="14" spans="1:14" s="41" customFormat="1" ht="12" customHeight="1">
      <c r="A14" s="43"/>
      <c r="B14" s="53"/>
      <c r="C14" s="53"/>
      <c r="D14" s="53"/>
      <c r="E14" s="53"/>
      <c r="F14" s="53"/>
      <c r="G14" s="43"/>
      <c r="H14" s="43"/>
      <c r="I14" s="43"/>
      <c r="J14" s="43"/>
      <c r="K14" s="43"/>
      <c r="L14" s="43"/>
      <c r="M14" s="43"/>
      <c r="N14" s="43"/>
    </row>
    <row r="15" spans="1:14" s="41" customFormat="1" ht="12" customHeight="1">
      <c r="A15" s="44" t="s">
        <v>55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s="41" customFormat="1" ht="12" customHeight="1">
      <c r="A16" s="176"/>
      <c r="B16" s="177"/>
      <c r="C16" s="177"/>
      <c r="D16" s="177"/>
      <c r="E16" s="177"/>
      <c r="F16" s="177"/>
      <c r="G16" s="43"/>
      <c r="H16" s="43"/>
      <c r="I16" s="43"/>
      <c r="J16" s="43"/>
      <c r="K16" s="43"/>
      <c r="L16" s="43"/>
      <c r="M16" s="43"/>
      <c r="N16" s="43"/>
    </row>
    <row r="17" spans="1:14" s="42" customFormat="1" ht="12" customHeight="1">
      <c r="A17" s="54" t="s">
        <v>48</v>
      </c>
      <c r="B17" s="47" t="s">
        <v>19</v>
      </c>
      <c r="C17" s="47" t="s">
        <v>21</v>
      </c>
      <c r="D17" s="47" t="s">
        <v>22</v>
      </c>
      <c r="E17" s="47" t="s">
        <v>24</v>
      </c>
      <c r="F17" s="47" t="s">
        <v>26</v>
      </c>
      <c r="G17" s="55"/>
      <c r="H17" s="55"/>
      <c r="I17" s="55"/>
      <c r="J17" s="55"/>
      <c r="K17" s="55"/>
      <c r="L17" s="55"/>
      <c r="M17" s="55"/>
      <c r="N17" s="55"/>
    </row>
    <row r="18" spans="1:14" s="41" customFormat="1" ht="12" customHeight="1">
      <c r="A18" s="54" t="s">
        <v>49</v>
      </c>
      <c r="B18" s="48" t="s">
        <v>20</v>
      </c>
      <c r="C18" s="48" t="s">
        <v>30</v>
      </c>
      <c r="D18" s="48" t="s">
        <v>30</v>
      </c>
      <c r="E18" s="48" t="s">
        <v>30</v>
      </c>
      <c r="F18" s="48" t="s">
        <v>20</v>
      </c>
      <c r="G18" s="43"/>
      <c r="H18" s="43"/>
      <c r="I18" s="43"/>
      <c r="J18" s="43"/>
      <c r="K18" s="43"/>
      <c r="L18" s="43"/>
      <c r="M18" s="43"/>
      <c r="N18" s="43"/>
    </row>
    <row r="19" spans="1:14" s="41" customFormat="1" ht="12" customHeight="1">
      <c r="A19" s="56" t="s">
        <v>5</v>
      </c>
      <c r="B19" s="57">
        <f t="shared" ref="B19:F20" si="0">B5</f>
        <v>97</v>
      </c>
      <c r="C19" s="57">
        <f t="shared" si="0"/>
        <v>97</v>
      </c>
      <c r="D19" s="57">
        <f t="shared" si="0"/>
        <v>114</v>
      </c>
      <c r="E19" s="57">
        <f t="shared" si="0"/>
        <v>81</v>
      </c>
      <c r="F19" s="57">
        <f t="shared" si="0"/>
        <v>81</v>
      </c>
      <c r="G19" s="43"/>
      <c r="H19" s="43"/>
      <c r="I19" s="43"/>
      <c r="J19" s="43"/>
      <c r="K19" s="43"/>
      <c r="L19" s="43"/>
      <c r="M19" s="43"/>
      <c r="N19" s="43"/>
    </row>
    <row r="20" spans="1:14" s="41" customFormat="1" ht="12" customHeight="1">
      <c r="A20" s="58" t="s">
        <v>3</v>
      </c>
      <c r="B20" s="59" t="e">
        <f t="shared" si="0"/>
        <v>#REF!</v>
      </c>
      <c r="C20" s="59" t="e">
        <f t="shared" si="0"/>
        <v>#REF!</v>
      </c>
      <c r="D20" s="59" t="e">
        <f t="shared" si="0"/>
        <v>#REF!</v>
      </c>
      <c r="E20" s="59" t="e">
        <f t="shared" si="0"/>
        <v>#REF!</v>
      </c>
      <c r="F20" s="59" t="e">
        <f t="shared" si="0"/>
        <v>#REF!</v>
      </c>
      <c r="G20" s="43"/>
      <c r="H20" s="46" t="s">
        <v>1</v>
      </c>
      <c r="I20" s="46" t="s">
        <v>56</v>
      </c>
      <c r="J20" s="43"/>
      <c r="K20" s="43"/>
      <c r="L20" s="43"/>
      <c r="M20" s="43"/>
      <c r="N20" s="43"/>
    </row>
    <row r="21" spans="1:14" s="41" customFormat="1" ht="12" customHeight="1">
      <c r="A21" s="60">
        <v>19</v>
      </c>
      <c r="B21" s="61">
        <f>B22+$I$21</f>
        <v>1.0747</v>
      </c>
      <c r="C21" s="61">
        <f>C22+$I$21</f>
        <v>1.0747</v>
      </c>
      <c r="D21" s="61">
        <f>D22+$I$21</f>
        <v>1.0747</v>
      </c>
      <c r="E21" s="61">
        <f>E22+$I$21</f>
        <v>1.0747</v>
      </c>
      <c r="F21" s="61">
        <f>F22+$I$21</f>
        <v>1.0747</v>
      </c>
      <c r="G21" s="43"/>
      <c r="H21" s="62" t="s">
        <v>57</v>
      </c>
      <c r="I21" s="61">
        <v>-8.6099999999999996E-2</v>
      </c>
      <c r="J21" s="43"/>
      <c r="K21" s="43"/>
      <c r="L21" s="43"/>
      <c r="M21" s="43"/>
      <c r="N21" s="43"/>
    </row>
    <row r="22" spans="1:14" s="41" customFormat="1" ht="12" customHeight="1">
      <c r="A22" s="60">
        <v>18</v>
      </c>
      <c r="B22" s="61">
        <f>B23+$I$22</f>
        <v>1.1608000000000001</v>
      </c>
      <c r="C22" s="61">
        <f>C23+$I$22</f>
        <v>1.1608000000000001</v>
      </c>
      <c r="D22" s="61">
        <f>D23+$I$22</f>
        <v>1.1608000000000001</v>
      </c>
      <c r="E22" s="61">
        <f>E23+$I$22</f>
        <v>1.1608000000000001</v>
      </c>
      <c r="F22" s="61">
        <f>F23+$I$22</f>
        <v>1.1608000000000001</v>
      </c>
      <c r="G22" s="43"/>
      <c r="H22" s="62" t="s">
        <v>58</v>
      </c>
      <c r="I22" s="61">
        <v>-4.3099999999999999E-2</v>
      </c>
      <c r="J22" s="43"/>
      <c r="K22" s="43"/>
      <c r="L22" s="43"/>
      <c r="M22" s="43"/>
      <c r="N22" s="43"/>
    </row>
    <row r="23" spans="1:14" s="41" customFormat="1" ht="12" customHeight="1">
      <c r="A23" s="63">
        <v>17</v>
      </c>
      <c r="B23" s="61">
        <f>B24+$I$23</f>
        <v>1.2039</v>
      </c>
      <c r="C23" s="61">
        <f>C24+$I$23</f>
        <v>1.2039</v>
      </c>
      <c r="D23" s="61">
        <f>D24+$I$23</f>
        <v>1.2039</v>
      </c>
      <c r="E23" s="61">
        <f>E24+$I$23</f>
        <v>1.2039</v>
      </c>
      <c r="F23" s="61">
        <f>F24+$I$23</f>
        <v>1.2039</v>
      </c>
      <c r="G23" s="43"/>
      <c r="H23" s="62" t="s">
        <v>59</v>
      </c>
      <c r="I23" s="61">
        <v>-6.1000000000000004E-3</v>
      </c>
      <c r="J23" s="43"/>
      <c r="K23" s="43"/>
      <c r="L23" s="43"/>
      <c r="M23" s="43"/>
      <c r="N23" s="43"/>
    </row>
    <row r="24" spans="1:14" s="41" customFormat="1" ht="12" customHeight="1">
      <c r="A24" s="63">
        <v>16</v>
      </c>
      <c r="B24" s="61">
        <v>1.21</v>
      </c>
      <c r="C24" s="61">
        <f>B24</f>
        <v>1.21</v>
      </c>
      <c r="D24" s="61">
        <f>C24</f>
        <v>1.21</v>
      </c>
      <c r="E24" s="61">
        <f>D24</f>
        <v>1.21</v>
      </c>
      <c r="F24" s="61">
        <f>E24</f>
        <v>1.21</v>
      </c>
      <c r="G24" s="43"/>
      <c r="H24" s="62" t="s">
        <v>60</v>
      </c>
      <c r="I24" s="61">
        <v>0</v>
      </c>
      <c r="J24" s="43"/>
      <c r="K24" s="43"/>
      <c r="L24" s="43"/>
      <c r="M24" s="43"/>
      <c r="N24" s="43"/>
    </row>
    <row r="25" spans="1:14" s="41" customFormat="1" ht="12" customHeight="1">
      <c r="A25" s="63">
        <v>15</v>
      </c>
      <c r="B25" s="61">
        <f>B24+$I$25</f>
        <v>1.2039</v>
      </c>
      <c r="C25" s="61">
        <f>C24+$I$25</f>
        <v>1.2039</v>
      </c>
      <c r="D25" s="61">
        <f>D24+$I$25</f>
        <v>1.2039</v>
      </c>
      <c r="E25" s="61">
        <f>E24+$I$25</f>
        <v>1.2039</v>
      </c>
      <c r="F25" s="61">
        <f>F24+$I$25</f>
        <v>1.2039</v>
      </c>
      <c r="G25" s="43"/>
      <c r="H25" s="62" t="s">
        <v>61</v>
      </c>
      <c r="I25" s="61">
        <v>-6.1000000000000004E-3</v>
      </c>
      <c r="J25" s="43"/>
      <c r="K25" s="43"/>
      <c r="L25" s="43"/>
      <c r="M25" s="43"/>
      <c r="N25" s="43"/>
    </row>
    <row r="26" spans="1:14" s="41" customFormat="1" ht="12" customHeight="1">
      <c r="A26" s="63">
        <v>14</v>
      </c>
      <c r="B26" s="61">
        <f>B25+$I$26</f>
        <v>1.167</v>
      </c>
      <c r="C26" s="61">
        <f>C25+$I$26</f>
        <v>1.167</v>
      </c>
      <c r="D26" s="61">
        <f>D25+$I$26</f>
        <v>1.167</v>
      </c>
      <c r="E26" s="61">
        <f>E25+$I$26</f>
        <v>1.167</v>
      </c>
      <c r="F26" s="61">
        <f>F25+$I$26</f>
        <v>1.167</v>
      </c>
      <c r="G26" s="43"/>
      <c r="H26" s="62" t="s">
        <v>62</v>
      </c>
      <c r="I26" s="61">
        <v>-3.6900000000000002E-2</v>
      </c>
      <c r="J26" s="43"/>
      <c r="K26" s="43"/>
      <c r="L26" s="43"/>
      <c r="M26" s="43"/>
      <c r="N26" s="43"/>
    </row>
    <row r="27" spans="1:14" s="41" customFormat="1" ht="12" customHeight="1">
      <c r="A27" s="63">
        <v>13</v>
      </c>
      <c r="B27" s="61">
        <f>B26+$I$27</f>
        <v>1.1485000000000001</v>
      </c>
      <c r="C27" s="61">
        <f>C26+$I$27</f>
        <v>1.1485000000000001</v>
      </c>
      <c r="D27" s="61">
        <f>D26+$I$27</f>
        <v>1.1485000000000001</v>
      </c>
      <c r="E27" s="61">
        <f>E26+$I$27</f>
        <v>1.1485000000000001</v>
      </c>
      <c r="F27" s="61">
        <f>F26+$I$27</f>
        <v>1.1485000000000001</v>
      </c>
      <c r="G27" s="43"/>
      <c r="H27" s="62" t="s">
        <v>63</v>
      </c>
      <c r="I27" s="61">
        <v>-1.8499999999999999E-2</v>
      </c>
      <c r="J27" s="43"/>
      <c r="K27" s="43"/>
      <c r="L27" s="43"/>
      <c r="M27" s="43"/>
      <c r="N27" s="43"/>
    </row>
    <row r="28" spans="1:14" s="41" customFormat="1" ht="12" customHeight="1">
      <c r="A28" s="63">
        <v>12</v>
      </c>
      <c r="B28" s="61">
        <f>B27+$I$28</f>
        <v>1.1238999999999999</v>
      </c>
      <c r="C28" s="61">
        <f>C27+$I$28</f>
        <v>1.1238999999999999</v>
      </c>
      <c r="D28" s="61">
        <f>D27+$I$28</f>
        <v>1.1238999999999999</v>
      </c>
      <c r="E28" s="61">
        <f>E27+$I$28</f>
        <v>1.1238999999999999</v>
      </c>
      <c r="F28" s="61">
        <f>F27+$I$28</f>
        <v>1.1238999999999999</v>
      </c>
      <c r="G28" s="43"/>
      <c r="H28" s="62" t="s">
        <v>64</v>
      </c>
      <c r="I28" s="61">
        <v>-2.46E-2</v>
      </c>
      <c r="J28" s="43"/>
      <c r="K28" s="43"/>
      <c r="L28" s="43"/>
      <c r="M28" s="43"/>
      <c r="N28" s="43"/>
    </row>
    <row r="29" spans="1:14" s="41" customFormat="1" ht="12" customHeight="1">
      <c r="A29" s="63">
        <v>11</v>
      </c>
      <c r="B29" s="61">
        <f>B28+$I$29</f>
        <v>1.0931</v>
      </c>
      <c r="C29" s="61">
        <f>C28+$I$29</f>
        <v>1.0931</v>
      </c>
      <c r="D29" s="61">
        <f>D28+$I$29</f>
        <v>1.0931</v>
      </c>
      <c r="E29" s="61">
        <f>E28+$I$29</f>
        <v>1.0931</v>
      </c>
      <c r="F29" s="61">
        <f>F28+$I$29</f>
        <v>1.0931</v>
      </c>
      <c r="G29" s="43"/>
      <c r="H29" s="62" t="s">
        <v>65</v>
      </c>
      <c r="I29" s="61">
        <v>-3.0800000000000001E-2</v>
      </c>
      <c r="J29" s="43"/>
      <c r="K29" s="43"/>
      <c r="L29" s="43"/>
      <c r="M29" s="43"/>
      <c r="N29" s="43"/>
    </row>
    <row r="30" spans="1:14" s="41" customFormat="1" ht="12" customHeight="1">
      <c r="A30" s="63">
        <v>10</v>
      </c>
      <c r="B30" s="61">
        <f>B29+$I$30</f>
        <v>1.0562</v>
      </c>
      <c r="C30" s="61">
        <f>C29+$I$30</f>
        <v>1.0562</v>
      </c>
      <c r="D30" s="61">
        <f>D29+$I$30</f>
        <v>1.0562</v>
      </c>
      <c r="E30" s="61">
        <f>E29+$I$30</f>
        <v>1.0562</v>
      </c>
      <c r="F30" s="61">
        <f>F29+$I$30</f>
        <v>1.0562</v>
      </c>
      <c r="G30" s="43"/>
      <c r="H30" s="62" t="s">
        <v>66</v>
      </c>
      <c r="I30" s="61">
        <v>-3.6900000000000002E-2</v>
      </c>
      <c r="J30" s="43"/>
      <c r="K30" s="43"/>
      <c r="L30" s="43"/>
      <c r="M30" s="43"/>
      <c r="N30" s="43"/>
    </row>
    <row r="31" spans="1:14" s="41" customFormat="1" ht="12" customHeight="1">
      <c r="A31" s="63">
        <v>9</v>
      </c>
      <c r="B31" s="61">
        <f>B30+$I$31</f>
        <v>1.0130999999999999</v>
      </c>
      <c r="C31" s="61">
        <f>C30+$I$31</f>
        <v>1.0130999999999999</v>
      </c>
      <c r="D31" s="61">
        <f>D30+$I$31</f>
        <v>1.0130999999999999</v>
      </c>
      <c r="E31" s="61">
        <f>E30+$I$31</f>
        <v>1.0130999999999999</v>
      </c>
      <c r="F31" s="61">
        <f>F30+$I$31</f>
        <v>1.0130999999999999</v>
      </c>
      <c r="G31" s="43"/>
      <c r="H31" s="62" t="s">
        <v>67</v>
      </c>
      <c r="I31" s="61">
        <v>-4.3099999999999999E-2</v>
      </c>
      <c r="J31" s="43"/>
      <c r="K31" s="43"/>
      <c r="L31" s="43"/>
      <c r="M31" s="43"/>
      <c r="N31" s="43"/>
    </row>
    <row r="32" spans="1:14" s="41" customFormat="1" ht="12" customHeight="1">
      <c r="A32" s="63">
        <v>8</v>
      </c>
      <c r="B32" s="61">
        <f>B31+$I$32</f>
        <v>0.96389999999999998</v>
      </c>
      <c r="C32" s="61">
        <f>C31+$I$32</f>
        <v>0.96389999999999998</v>
      </c>
      <c r="D32" s="61">
        <f>D31+$I$32</f>
        <v>0.96389999999999998</v>
      </c>
      <c r="E32" s="61">
        <f>E31+$I$32</f>
        <v>0.96389999999999998</v>
      </c>
      <c r="F32" s="61">
        <f>F31+$I$32</f>
        <v>0.96389999999999998</v>
      </c>
      <c r="G32" s="43"/>
      <c r="H32" s="62" t="s">
        <v>68</v>
      </c>
      <c r="I32" s="61">
        <v>-4.9200000000000001E-2</v>
      </c>
      <c r="J32" s="43"/>
      <c r="K32" s="43"/>
      <c r="L32" s="43"/>
      <c r="M32" s="43"/>
      <c r="N32" s="43"/>
    </row>
    <row r="33" spans="1:242" s="41" customFormat="1" ht="12" customHeight="1">
      <c r="A33" s="63">
        <v>7</v>
      </c>
      <c r="B33" s="61">
        <f>B32+$I$33</f>
        <v>0.90849999999999997</v>
      </c>
      <c r="C33" s="61">
        <f>C32+$I$33</f>
        <v>0.90849999999999997</v>
      </c>
      <c r="D33" s="61">
        <f>D32+$I$33</f>
        <v>0.90849999999999997</v>
      </c>
      <c r="E33" s="61">
        <f>E32+$I$33</f>
        <v>0.90849999999999997</v>
      </c>
      <c r="F33" s="61">
        <f>F32+$I$33</f>
        <v>0.90849999999999997</v>
      </c>
      <c r="G33" s="43"/>
      <c r="H33" s="62" t="s">
        <v>69</v>
      </c>
      <c r="I33" s="61">
        <v>-5.5399999999999998E-2</v>
      </c>
      <c r="J33" s="43"/>
      <c r="K33" s="43"/>
      <c r="L33" s="43"/>
      <c r="M33" s="43"/>
      <c r="N33" s="43"/>
    </row>
    <row r="34" spans="1:242" s="41" customFormat="1" ht="12" customHeight="1">
      <c r="A34" s="63">
        <v>6</v>
      </c>
      <c r="B34" s="61">
        <f>B33+$I$34</f>
        <v>0.84699999999999998</v>
      </c>
      <c r="C34" s="61">
        <f>C33+$I$34</f>
        <v>0.84699999999999998</v>
      </c>
      <c r="D34" s="61">
        <f>D33+$I$34</f>
        <v>0.84699999999999998</v>
      </c>
      <c r="E34" s="61">
        <f>E33+$I$34</f>
        <v>0.84699999999999998</v>
      </c>
      <c r="F34" s="61">
        <f>F33+$I$34</f>
        <v>0.84699999999999998</v>
      </c>
      <c r="G34" s="43"/>
      <c r="H34" s="62" t="s">
        <v>70</v>
      </c>
      <c r="I34" s="61">
        <v>-6.1499999999999999E-2</v>
      </c>
      <c r="J34" s="43"/>
      <c r="K34" s="43"/>
      <c r="L34" s="43"/>
      <c r="M34" s="43"/>
      <c r="N34" s="43"/>
    </row>
    <row r="35" spans="1:242" s="41" customFormat="1" ht="12" customHeight="1">
      <c r="A35" s="63">
        <v>5</v>
      </c>
      <c r="B35" s="61">
        <f>B34+$I$35</f>
        <v>0.77929999999999999</v>
      </c>
      <c r="C35" s="61">
        <f>C34+$I$35</f>
        <v>0.77929999999999999</v>
      </c>
      <c r="D35" s="61">
        <f>D34+$I$35</f>
        <v>0.77929999999999999</v>
      </c>
      <c r="E35" s="61">
        <f>E34+$I$35</f>
        <v>0.77929999999999999</v>
      </c>
      <c r="F35" s="61">
        <f>F34+$I$35</f>
        <v>0.77929999999999999</v>
      </c>
      <c r="G35" s="43"/>
      <c r="H35" s="62" t="s">
        <v>71</v>
      </c>
      <c r="I35" s="61">
        <v>-6.7699999999999996E-2</v>
      </c>
      <c r="J35" s="43"/>
      <c r="K35" s="43"/>
      <c r="L35" s="43"/>
      <c r="M35" s="43"/>
      <c r="N35" s="43"/>
    </row>
    <row r="36" spans="1:242" s="41" customFormat="1" ht="12" customHeight="1">
      <c r="A36" s="63">
        <v>4</v>
      </c>
      <c r="B36" s="61">
        <f>B35+$I$36</f>
        <v>0.68089999999999995</v>
      </c>
      <c r="C36" s="61">
        <f>C35+$I$36</f>
        <v>0.68089999999999995</v>
      </c>
      <c r="D36" s="61">
        <f>D35+$I$36</f>
        <v>0.68089999999999995</v>
      </c>
      <c r="E36" s="61">
        <f>E35+$I$36</f>
        <v>0.68089999999999995</v>
      </c>
      <c r="F36" s="61">
        <f>F35+$I$36</f>
        <v>0.68089999999999995</v>
      </c>
      <c r="G36" s="43"/>
      <c r="H36" s="62" t="s">
        <v>72</v>
      </c>
      <c r="I36" s="61">
        <v>-9.8400000000000001E-2</v>
      </c>
      <c r="J36" s="43"/>
      <c r="K36" s="43"/>
      <c r="L36" s="43"/>
      <c r="M36" s="43"/>
      <c r="N36" s="43"/>
    </row>
    <row r="37" spans="1:242" s="41" customFormat="1" ht="12" customHeight="1">
      <c r="A37" s="64">
        <v>3</v>
      </c>
      <c r="B37" s="61">
        <f>B36+$I$37</f>
        <v>0.57630000000000003</v>
      </c>
      <c r="C37" s="61">
        <f>C36+$I$37</f>
        <v>0.57630000000000003</v>
      </c>
      <c r="D37" s="61">
        <f>D36+$I$37</f>
        <v>0.57630000000000003</v>
      </c>
      <c r="E37" s="61">
        <f>E36+$I$37</f>
        <v>0.57630000000000003</v>
      </c>
      <c r="F37" s="61">
        <f>F36+$I$37</f>
        <v>0.57630000000000003</v>
      </c>
      <c r="G37" s="43"/>
      <c r="H37" s="62" t="s">
        <v>73</v>
      </c>
      <c r="I37" s="61">
        <v>-0.1046</v>
      </c>
      <c r="J37" s="43"/>
      <c r="K37" s="43"/>
      <c r="L37" s="43"/>
      <c r="M37" s="43"/>
      <c r="N37" s="43"/>
    </row>
    <row r="38" spans="1:242" s="41" customFormat="1" ht="12" customHeight="1">
      <c r="A38" s="63">
        <v>2</v>
      </c>
      <c r="B38" s="61">
        <f>B37+$I$38</f>
        <v>0.46550000000000002</v>
      </c>
      <c r="C38" s="61">
        <f>C37+$I$38</f>
        <v>0.46550000000000002</v>
      </c>
      <c r="D38" s="61">
        <f>D37+$I$38</f>
        <v>0.46550000000000002</v>
      </c>
      <c r="E38" s="61">
        <f>E37+$I$38</f>
        <v>0.46550000000000002</v>
      </c>
      <c r="F38" s="61">
        <f>F37+$I$38</f>
        <v>0.46550000000000002</v>
      </c>
      <c r="G38" s="43"/>
      <c r="H38" s="62" t="s">
        <v>74</v>
      </c>
      <c r="I38" s="61">
        <v>-0.1108</v>
      </c>
      <c r="J38" s="43"/>
      <c r="K38" s="43"/>
      <c r="L38" s="43"/>
      <c r="M38" s="43"/>
      <c r="N38" s="43"/>
    </row>
    <row r="39" spans="1:242" s="41" customFormat="1" ht="12" customHeight="1">
      <c r="A39" s="65"/>
      <c r="B39" s="53"/>
      <c r="C39" s="53"/>
      <c r="D39" s="53"/>
      <c r="E39" s="53"/>
      <c r="F39" s="53"/>
      <c r="G39" s="43"/>
      <c r="H39" s="43"/>
      <c r="I39" s="43"/>
      <c r="J39" s="43"/>
      <c r="K39" s="43"/>
      <c r="L39" s="43"/>
      <c r="M39" s="43"/>
      <c r="N39" s="43"/>
    </row>
    <row r="40" spans="1:242" s="41" customFormat="1" ht="12" customHeight="1">
      <c r="A40" s="44" t="s">
        <v>17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spans="1:242" s="41" customFormat="1" ht="12" customHeight="1">
      <c r="A41" s="176"/>
      <c r="B41" s="177"/>
      <c r="C41" s="177"/>
      <c r="D41" s="177"/>
      <c r="E41" s="177"/>
      <c r="F41" s="177"/>
      <c r="G41" s="43"/>
      <c r="H41" s="43"/>
      <c r="I41" s="43"/>
      <c r="J41" s="43"/>
      <c r="K41" s="43"/>
      <c r="L41" s="43"/>
      <c r="M41" s="43"/>
      <c r="N41" s="43"/>
    </row>
    <row r="42" spans="1:242" s="41" customFormat="1" ht="12" customHeight="1">
      <c r="A42" s="66" t="s">
        <v>48</v>
      </c>
      <c r="B42" s="67" t="s">
        <v>19</v>
      </c>
      <c r="C42" s="67" t="s">
        <v>21</v>
      </c>
      <c r="D42" s="67" t="s">
        <v>22</v>
      </c>
      <c r="E42" s="67" t="s">
        <v>24</v>
      </c>
      <c r="F42" s="67" t="s">
        <v>26</v>
      </c>
      <c r="G42" s="43"/>
      <c r="H42" s="43"/>
      <c r="I42" s="43"/>
      <c r="J42" s="43"/>
      <c r="K42" s="43"/>
      <c r="L42" s="43"/>
      <c r="M42" s="43"/>
      <c r="N42" s="43"/>
    </row>
    <row r="43" spans="1:242" s="41" customFormat="1" ht="12" customHeight="1">
      <c r="A43" s="66" t="s">
        <v>49</v>
      </c>
      <c r="B43" s="68" t="s">
        <v>20</v>
      </c>
      <c r="C43" s="68" t="s">
        <v>30</v>
      </c>
      <c r="D43" s="68" t="s">
        <v>30</v>
      </c>
      <c r="E43" s="68" t="s">
        <v>30</v>
      </c>
      <c r="F43" s="68" t="s">
        <v>20</v>
      </c>
      <c r="G43" s="43"/>
      <c r="H43" s="43"/>
      <c r="I43" s="43"/>
      <c r="J43" s="43"/>
      <c r="K43" s="43"/>
      <c r="L43" s="43"/>
      <c r="M43" s="43"/>
      <c r="N43" s="43"/>
    </row>
    <row r="44" spans="1:242" s="41" customFormat="1" ht="12" customHeight="1">
      <c r="A44" s="69" t="s">
        <v>5</v>
      </c>
      <c r="B44" s="49">
        <f t="shared" ref="B44:F45" si="1">B5</f>
        <v>97</v>
      </c>
      <c r="C44" s="49">
        <f t="shared" si="1"/>
        <v>97</v>
      </c>
      <c r="D44" s="49">
        <f t="shared" si="1"/>
        <v>114</v>
      </c>
      <c r="E44" s="49">
        <f t="shared" si="1"/>
        <v>81</v>
      </c>
      <c r="F44" s="49">
        <f t="shared" si="1"/>
        <v>81</v>
      </c>
      <c r="G44" s="43"/>
      <c r="H44" s="43"/>
      <c r="I44" s="43"/>
      <c r="J44" s="43"/>
      <c r="K44" s="43"/>
      <c r="L44" s="43"/>
      <c r="M44" s="43"/>
      <c r="N44" s="43"/>
    </row>
    <row r="45" spans="1:242" s="41" customFormat="1" ht="12" customHeight="1">
      <c r="A45" s="70" t="s">
        <v>3</v>
      </c>
      <c r="B45" s="71" t="e">
        <f t="shared" si="1"/>
        <v>#REF!</v>
      </c>
      <c r="C45" s="71" t="e">
        <f t="shared" si="1"/>
        <v>#REF!</v>
      </c>
      <c r="D45" s="71" t="e">
        <f t="shared" si="1"/>
        <v>#REF!</v>
      </c>
      <c r="E45" s="71" t="e">
        <f t="shared" si="1"/>
        <v>#REF!</v>
      </c>
      <c r="F45" s="71" t="e">
        <f t="shared" si="1"/>
        <v>#REF!</v>
      </c>
      <c r="G45" s="43"/>
      <c r="H45" s="43"/>
      <c r="I45" s="43"/>
      <c r="J45" s="43"/>
      <c r="K45" s="43"/>
      <c r="L45" s="43"/>
      <c r="M45" s="43"/>
      <c r="N45" s="43"/>
    </row>
    <row r="46" spans="1:242" s="16" customFormat="1" ht="12" customHeight="1">
      <c r="A46" s="72">
        <v>19</v>
      </c>
      <c r="B46" s="73">
        <f t="shared" ref="B46:B63" si="2">(B$12+B21)</f>
        <v>1.1547000000000001</v>
      </c>
      <c r="C46" s="51">
        <f t="shared" ref="C46:C63" si="3">(C$12+C21)</f>
        <v>1.1196999999999999</v>
      </c>
      <c r="D46" s="51">
        <f t="shared" ref="D46:D63" si="4">(D$12+D21)</f>
        <v>1.1147</v>
      </c>
      <c r="E46" s="51">
        <f t="shared" ref="E46:E63" si="5">(E$12+E21)</f>
        <v>1.1196999999999999</v>
      </c>
      <c r="F46" s="51">
        <f t="shared" ref="F46:F63" si="6">(F$12+F21)</f>
        <v>1.1196999999999999</v>
      </c>
      <c r="G46" s="43"/>
      <c r="H46" s="43"/>
      <c r="I46" s="43"/>
      <c r="J46" s="43"/>
      <c r="K46" s="43"/>
      <c r="L46" s="43"/>
      <c r="M46" s="43"/>
      <c r="N46" s="43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</row>
    <row r="47" spans="1:242" s="41" customFormat="1" ht="12" customHeight="1">
      <c r="A47" s="72">
        <v>18</v>
      </c>
      <c r="B47" s="73">
        <f t="shared" si="2"/>
        <v>1.2407999999999999</v>
      </c>
      <c r="C47" s="51">
        <f t="shared" si="3"/>
        <v>1.2058</v>
      </c>
      <c r="D47" s="51">
        <f t="shared" si="4"/>
        <v>1.2008000000000001</v>
      </c>
      <c r="E47" s="51">
        <f t="shared" si="5"/>
        <v>1.2058</v>
      </c>
      <c r="F47" s="51">
        <f t="shared" si="6"/>
        <v>1.2058</v>
      </c>
      <c r="G47" s="43"/>
      <c r="H47" s="43"/>
      <c r="I47" s="43"/>
      <c r="J47" s="43"/>
      <c r="K47" s="43"/>
      <c r="L47" s="43"/>
      <c r="M47" s="43"/>
      <c r="N47" s="43"/>
    </row>
    <row r="48" spans="1:242" s="41" customFormat="1" ht="12" customHeight="1">
      <c r="A48" s="72">
        <v>17</v>
      </c>
      <c r="B48" s="73">
        <f t="shared" si="2"/>
        <v>1.2839</v>
      </c>
      <c r="C48" s="51">
        <f t="shared" si="3"/>
        <v>1.2488999999999999</v>
      </c>
      <c r="D48" s="51">
        <f t="shared" si="4"/>
        <v>1.2439</v>
      </c>
      <c r="E48" s="51">
        <f t="shared" si="5"/>
        <v>1.2488999999999999</v>
      </c>
      <c r="F48" s="51">
        <f t="shared" si="6"/>
        <v>1.2488999999999999</v>
      </c>
      <c r="G48" s="43"/>
      <c r="H48" s="43"/>
      <c r="I48" s="43"/>
      <c r="J48" s="43"/>
      <c r="K48" s="43"/>
      <c r="L48" s="43"/>
      <c r="M48" s="43"/>
      <c r="N48" s="43"/>
    </row>
    <row r="49" spans="1:14" s="41" customFormat="1" ht="12" customHeight="1">
      <c r="A49" s="72">
        <v>16</v>
      </c>
      <c r="B49" s="73">
        <f t="shared" si="2"/>
        <v>1.29</v>
      </c>
      <c r="C49" s="51">
        <f t="shared" si="3"/>
        <v>1.2549999999999999</v>
      </c>
      <c r="D49" s="51">
        <f t="shared" si="4"/>
        <v>1.25</v>
      </c>
      <c r="E49" s="51">
        <f t="shared" si="5"/>
        <v>1.2549999999999999</v>
      </c>
      <c r="F49" s="51">
        <f t="shared" si="6"/>
        <v>1.2549999999999999</v>
      </c>
      <c r="G49" s="43"/>
      <c r="H49" s="43"/>
      <c r="I49" s="43"/>
      <c r="J49" s="43"/>
      <c r="K49" s="43"/>
      <c r="L49" s="43"/>
      <c r="M49" s="43"/>
      <c r="N49" s="43"/>
    </row>
    <row r="50" spans="1:14" s="41" customFormat="1" ht="12" customHeight="1">
      <c r="A50" s="74">
        <v>15</v>
      </c>
      <c r="B50" s="51">
        <f t="shared" si="2"/>
        <v>1.2839</v>
      </c>
      <c r="C50" s="51">
        <f t="shared" si="3"/>
        <v>1.2488999999999999</v>
      </c>
      <c r="D50" s="51">
        <f t="shared" si="4"/>
        <v>1.2439</v>
      </c>
      <c r="E50" s="51">
        <f t="shared" si="5"/>
        <v>1.2488999999999999</v>
      </c>
      <c r="F50" s="51">
        <f t="shared" si="6"/>
        <v>1.2488999999999999</v>
      </c>
      <c r="G50" s="43"/>
      <c r="H50" s="43"/>
      <c r="I50" s="43"/>
      <c r="J50" s="43"/>
      <c r="K50" s="43"/>
      <c r="L50" s="43"/>
      <c r="M50" s="43"/>
      <c r="N50" s="43"/>
    </row>
    <row r="51" spans="1:14" s="41" customFormat="1" ht="12" customHeight="1">
      <c r="A51" s="72">
        <v>14</v>
      </c>
      <c r="B51" s="51">
        <f t="shared" si="2"/>
        <v>1.2470000000000001</v>
      </c>
      <c r="C51" s="51">
        <f t="shared" si="3"/>
        <v>1.212</v>
      </c>
      <c r="D51" s="51">
        <f t="shared" si="4"/>
        <v>1.2070000000000001</v>
      </c>
      <c r="E51" s="51">
        <f t="shared" si="5"/>
        <v>1.212</v>
      </c>
      <c r="F51" s="51">
        <f t="shared" si="6"/>
        <v>1.212</v>
      </c>
      <c r="G51" s="43"/>
      <c r="H51" s="43"/>
      <c r="I51" s="43"/>
      <c r="J51" s="43"/>
      <c r="K51" s="43"/>
      <c r="L51" s="43"/>
      <c r="M51" s="43"/>
      <c r="N51" s="43"/>
    </row>
    <row r="52" spans="1:14" s="41" customFormat="1" ht="12" customHeight="1">
      <c r="A52" s="72">
        <v>13</v>
      </c>
      <c r="B52" s="51">
        <f t="shared" si="2"/>
        <v>1.2284999999999999</v>
      </c>
      <c r="C52" s="51">
        <f t="shared" si="3"/>
        <v>1.1935</v>
      </c>
      <c r="D52" s="51">
        <f t="shared" si="4"/>
        <v>1.1884999999999999</v>
      </c>
      <c r="E52" s="51">
        <f t="shared" si="5"/>
        <v>1.1935</v>
      </c>
      <c r="F52" s="51">
        <f t="shared" si="6"/>
        <v>1.1935</v>
      </c>
      <c r="G52" s="43"/>
      <c r="H52" s="43"/>
      <c r="I52" s="43"/>
      <c r="J52" s="43"/>
      <c r="K52" s="43"/>
      <c r="L52" s="43"/>
      <c r="M52" s="43"/>
      <c r="N52" s="43"/>
    </row>
    <row r="53" spans="1:14" s="41" customFormat="1" ht="12" customHeight="1">
      <c r="A53" s="72">
        <v>12</v>
      </c>
      <c r="B53" s="51">
        <f t="shared" si="2"/>
        <v>1.2039</v>
      </c>
      <c r="C53" s="51">
        <f t="shared" si="3"/>
        <v>1.1689000000000001</v>
      </c>
      <c r="D53" s="51">
        <f t="shared" si="4"/>
        <v>1.1638999999999999</v>
      </c>
      <c r="E53" s="51">
        <f t="shared" si="5"/>
        <v>1.1689000000000001</v>
      </c>
      <c r="F53" s="51">
        <f t="shared" si="6"/>
        <v>1.1689000000000001</v>
      </c>
      <c r="G53" s="43"/>
      <c r="H53" s="43"/>
      <c r="I53" s="43"/>
      <c r="J53" s="43"/>
      <c r="K53" s="43"/>
      <c r="L53" s="43"/>
      <c r="M53" s="43"/>
      <c r="N53" s="43"/>
    </row>
    <row r="54" spans="1:14" s="41" customFormat="1" ht="12" customHeight="1">
      <c r="A54" s="72">
        <v>11</v>
      </c>
      <c r="B54" s="51">
        <f t="shared" si="2"/>
        <v>1.1731</v>
      </c>
      <c r="C54" s="51">
        <f t="shared" si="3"/>
        <v>1.1380999999999999</v>
      </c>
      <c r="D54" s="51">
        <f t="shared" si="4"/>
        <v>1.1331</v>
      </c>
      <c r="E54" s="51">
        <f t="shared" si="5"/>
        <v>1.1380999999999999</v>
      </c>
      <c r="F54" s="51">
        <f t="shared" si="6"/>
        <v>1.1380999999999999</v>
      </c>
      <c r="G54" s="43"/>
      <c r="H54" s="43"/>
      <c r="I54" s="43"/>
      <c r="J54" s="43"/>
      <c r="K54" s="43"/>
      <c r="L54" s="43"/>
      <c r="M54" s="43"/>
      <c r="N54" s="43"/>
    </row>
    <row r="55" spans="1:14" s="41" customFormat="1" ht="12" customHeight="1">
      <c r="A55" s="72">
        <v>10</v>
      </c>
      <c r="B55" s="51">
        <f t="shared" si="2"/>
        <v>1.1362000000000001</v>
      </c>
      <c r="C55" s="51">
        <f t="shared" si="3"/>
        <v>1.1012</v>
      </c>
      <c r="D55" s="51">
        <f t="shared" si="4"/>
        <v>1.0962000000000001</v>
      </c>
      <c r="E55" s="51">
        <f t="shared" si="5"/>
        <v>1.1012</v>
      </c>
      <c r="F55" s="51">
        <f t="shared" si="6"/>
        <v>1.1012</v>
      </c>
      <c r="G55" s="43"/>
      <c r="H55" s="43"/>
      <c r="I55" s="43"/>
      <c r="J55" s="43"/>
      <c r="K55" s="43"/>
      <c r="L55" s="43"/>
      <c r="M55" s="43"/>
      <c r="N55" s="43"/>
    </row>
    <row r="56" spans="1:14" s="41" customFormat="1" ht="12" customHeight="1">
      <c r="A56" s="72">
        <v>9</v>
      </c>
      <c r="B56" s="51">
        <f t="shared" si="2"/>
        <v>1.0931</v>
      </c>
      <c r="C56" s="51">
        <f t="shared" si="3"/>
        <v>1.0581</v>
      </c>
      <c r="D56" s="51">
        <f t="shared" si="4"/>
        <v>1.0530999999999999</v>
      </c>
      <c r="E56" s="51">
        <f t="shared" si="5"/>
        <v>1.0581</v>
      </c>
      <c r="F56" s="51">
        <f t="shared" si="6"/>
        <v>1.0581</v>
      </c>
      <c r="G56" s="43"/>
      <c r="H56" s="43"/>
      <c r="I56" s="43"/>
      <c r="J56" s="43"/>
      <c r="K56" s="43"/>
      <c r="L56" s="43"/>
      <c r="M56" s="43"/>
      <c r="N56" s="43"/>
    </row>
    <row r="57" spans="1:14" s="41" customFormat="1" ht="12" customHeight="1">
      <c r="A57" s="72">
        <v>8</v>
      </c>
      <c r="B57" s="51">
        <f t="shared" si="2"/>
        <v>1.0439000000000001</v>
      </c>
      <c r="C57" s="51">
        <f t="shared" si="3"/>
        <v>1.0088999999999999</v>
      </c>
      <c r="D57" s="51">
        <f t="shared" si="4"/>
        <v>1.0039</v>
      </c>
      <c r="E57" s="51">
        <f t="shared" si="5"/>
        <v>1.0088999999999999</v>
      </c>
      <c r="F57" s="51">
        <f t="shared" si="6"/>
        <v>1.0088999999999999</v>
      </c>
      <c r="G57" s="43"/>
      <c r="H57" s="43"/>
      <c r="I57" s="43"/>
      <c r="J57" s="43"/>
      <c r="K57" s="43"/>
      <c r="L57" s="43"/>
      <c r="M57" s="43"/>
      <c r="N57" s="43"/>
    </row>
    <row r="58" spans="1:14" s="41" customFormat="1" ht="12" customHeight="1">
      <c r="A58" s="72">
        <v>7</v>
      </c>
      <c r="B58" s="51">
        <f t="shared" si="2"/>
        <v>0.98850000000000005</v>
      </c>
      <c r="C58" s="51">
        <f t="shared" si="3"/>
        <v>0.95350000000000001</v>
      </c>
      <c r="D58" s="51">
        <f t="shared" si="4"/>
        <v>0.94850000000000001</v>
      </c>
      <c r="E58" s="51">
        <f t="shared" si="5"/>
        <v>0.95350000000000001</v>
      </c>
      <c r="F58" s="51">
        <f t="shared" si="6"/>
        <v>0.95350000000000001</v>
      </c>
      <c r="G58" s="43"/>
      <c r="H58" s="43"/>
      <c r="I58" s="43"/>
      <c r="J58" s="43"/>
      <c r="K58" s="43"/>
      <c r="L58" s="43"/>
      <c r="M58" s="43"/>
      <c r="N58" s="43"/>
    </row>
    <row r="59" spans="1:14" s="41" customFormat="1" ht="12" customHeight="1">
      <c r="A59" s="72">
        <v>6</v>
      </c>
      <c r="B59" s="51">
        <f t="shared" si="2"/>
        <v>0.92700000000000005</v>
      </c>
      <c r="C59" s="51">
        <f t="shared" si="3"/>
        <v>0.89200000000000002</v>
      </c>
      <c r="D59" s="51">
        <f t="shared" si="4"/>
        <v>0.88700000000000001</v>
      </c>
      <c r="E59" s="51">
        <f t="shared" si="5"/>
        <v>0.89200000000000002</v>
      </c>
      <c r="F59" s="51">
        <f t="shared" si="6"/>
        <v>0.89200000000000002</v>
      </c>
      <c r="G59" s="43"/>
      <c r="H59" s="43"/>
      <c r="I59" s="43"/>
      <c r="J59" s="43"/>
      <c r="K59" s="43"/>
      <c r="L59" s="43"/>
      <c r="M59" s="43"/>
      <c r="N59" s="43"/>
    </row>
    <row r="60" spans="1:14" s="41" customFormat="1" ht="12" customHeight="1">
      <c r="A60" s="72">
        <v>5</v>
      </c>
      <c r="B60" s="51">
        <f t="shared" si="2"/>
        <v>0.85929999999999995</v>
      </c>
      <c r="C60" s="51">
        <f t="shared" si="3"/>
        <v>0.82430000000000003</v>
      </c>
      <c r="D60" s="51">
        <f t="shared" si="4"/>
        <v>0.81930000000000003</v>
      </c>
      <c r="E60" s="51">
        <f t="shared" si="5"/>
        <v>0.82430000000000003</v>
      </c>
      <c r="F60" s="51">
        <f t="shared" si="6"/>
        <v>0.82430000000000003</v>
      </c>
      <c r="G60" s="43"/>
      <c r="H60" s="43"/>
      <c r="I60" s="43"/>
      <c r="J60" s="43"/>
      <c r="K60" s="43"/>
      <c r="L60" s="43"/>
      <c r="M60" s="43"/>
      <c r="N60" s="43"/>
    </row>
    <row r="61" spans="1:14" s="41" customFormat="1" ht="12" customHeight="1">
      <c r="A61" s="72">
        <v>4</v>
      </c>
      <c r="B61" s="51">
        <f t="shared" si="2"/>
        <v>0.76090000000000002</v>
      </c>
      <c r="C61" s="51">
        <f t="shared" si="3"/>
        <v>0.72589999999999999</v>
      </c>
      <c r="D61" s="51">
        <f t="shared" si="4"/>
        <v>0.72089999999999999</v>
      </c>
      <c r="E61" s="51">
        <f t="shared" si="5"/>
        <v>0.72589999999999999</v>
      </c>
      <c r="F61" s="51">
        <f t="shared" si="6"/>
        <v>0.72589999999999999</v>
      </c>
      <c r="G61" s="43"/>
      <c r="H61" s="43"/>
      <c r="I61" s="43"/>
      <c r="J61" s="43"/>
      <c r="K61" s="43"/>
      <c r="L61" s="43"/>
      <c r="M61" s="43"/>
      <c r="N61" s="43"/>
    </row>
    <row r="62" spans="1:14" s="41" customFormat="1" ht="12" customHeight="1">
      <c r="A62" s="75">
        <v>3</v>
      </c>
      <c r="B62" s="51">
        <f t="shared" si="2"/>
        <v>0.65629999999999999</v>
      </c>
      <c r="C62" s="51">
        <f t="shared" si="3"/>
        <v>0.62129999999999996</v>
      </c>
      <c r="D62" s="51">
        <f t="shared" si="4"/>
        <v>0.61629999999999996</v>
      </c>
      <c r="E62" s="51">
        <f t="shared" si="5"/>
        <v>0.62129999999999996</v>
      </c>
      <c r="F62" s="51">
        <f t="shared" si="6"/>
        <v>0.62129999999999996</v>
      </c>
      <c r="G62" s="43"/>
      <c r="H62" s="43"/>
      <c r="I62" s="43"/>
      <c r="J62" s="43"/>
      <c r="K62" s="43"/>
      <c r="L62" s="43"/>
      <c r="M62" s="43"/>
      <c r="N62" s="43"/>
    </row>
    <row r="63" spans="1:14" s="41" customFormat="1" ht="12" customHeight="1">
      <c r="A63" s="72">
        <v>2</v>
      </c>
      <c r="B63" s="73">
        <f t="shared" si="2"/>
        <v>0.54549999999999998</v>
      </c>
      <c r="C63" s="51">
        <f t="shared" si="3"/>
        <v>0.51049999999999995</v>
      </c>
      <c r="D63" s="51">
        <f t="shared" si="4"/>
        <v>0.50549999999999995</v>
      </c>
      <c r="E63" s="51">
        <f t="shared" si="5"/>
        <v>0.51049999999999995</v>
      </c>
      <c r="F63" s="51">
        <f t="shared" si="6"/>
        <v>0.51049999999999995</v>
      </c>
      <c r="G63" s="43"/>
      <c r="H63" s="43"/>
      <c r="I63" s="43"/>
      <c r="J63" s="43"/>
      <c r="K63" s="43"/>
      <c r="L63" s="43"/>
      <c r="M63" s="43"/>
      <c r="N63" s="43"/>
    </row>
    <row r="64" spans="1:14" s="41" customFormat="1" ht="12" customHeight="1">
      <c r="A64" s="43"/>
      <c r="B64" s="53"/>
      <c r="C64" s="53"/>
      <c r="D64" s="53"/>
      <c r="E64" s="53"/>
      <c r="F64" s="53"/>
      <c r="G64" s="43"/>
      <c r="H64" s="43"/>
      <c r="I64" s="43"/>
      <c r="J64" s="43"/>
      <c r="K64" s="43"/>
      <c r="L64" s="43"/>
      <c r="M64" s="43"/>
      <c r="N64" s="43"/>
    </row>
    <row r="65" spans="1:242" s="41" customFormat="1" ht="12" customHeight="1">
      <c r="A65" s="43"/>
      <c r="B65" s="53"/>
      <c r="C65" s="53"/>
      <c r="D65" s="53"/>
      <c r="E65" s="53"/>
      <c r="F65" s="53"/>
      <c r="G65" s="43"/>
      <c r="H65" s="43"/>
      <c r="I65" s="43"/>
      <c r="J65" s="43"/>
      <c r="K65" s="43"/>
      <c r="L65" s="43"/>
      <c r="M65" s="43"/>
      <c r="N65" s="43"/>
    </row>
    <row r="66" spans="1:242" s="41" customFormat="1" ht="12" customHeight="1">
      <c r="A66" s="76" t="s">
        <v>75</v>
      </c>
      <c r="B66" s="53"/>
      <c r="C66" s="53"/>
      <c r="D66" s="53"/>
      <c r="E66" s="53"/>
      <c r="F66" s="53"/>
      <c r="G66" s="43"/>
      <c r="H66" s="43"/>
      <c r="I66" s="43"/>
      <c r="J66" s="43"/>
      <c r="K66" s="43"/>
      <c r="L66" s="43"/>
      <c r="M66" s="43"/>
      <c r="N66" s="43"/>
    </row>
    <row r="67" spans="1:242" s="41" customFormat="1" ht="12" customHeight="1">
      <c r="A67" s="176"/>
      <c r="B67" s="177"/>
      <c r="C67" s="177"/>
      <c r="D67" s="177"/>
      <c r="E67" s="177"/>
      <c r="F67" s="177"/>
      <c r="G67" s="43"/>
      <c r="H67" s="43"/>
      <c r="I67" s="43"/>
      <c r="J67" s="43"/>
      <c r="K67" s="43"/>
      <c r="L67" s="43"/>
      <c r="M67" s="43"/>
      <c r="N67" s="43"/>
    </row>
    <row r="68" spans="1:242" s="41" customFormat="1" ht="12" customHeight="1">
      <c r="A68" s="66" t="s">
        <v>48</v>
      </c>
      <c r="B68" s="67" t="s">
        <v>19</v>
      </c>
      <c r="C68" s="67" t="s">
        <v>21</v>
      </c>
      <c r="D68" s="67" t="s">
        <v>22</v>
      </c>
      <c r="E68" s="67" t="s">
        <v>24</v>
      </c>
      <c r="F68" s="67" t="s">
        <v>26</v>
      </c>
      <c r="G68" s="43"/>
      <c r="H68" s="43"/>
      <c r="I68" s="43"/>
      <c r="J68" s="43"/>
      <c r="K68" s="43"/>
      <c r="L68" s="43"/>
      <c r="M68" s="43"/>
      <c r="N68" s="43"/>
    </row>
    <row r="69" spans="1:242" s="41" customFormat="1" ht="12" customHeight="1">
      <c r="A69" s="66" t="s">
        <v>49</v>
      </c>
      <c r="B69" s="68" t="s">
        <v>20</v>
      </c>
      <c r="C69" s="68" t="s">
        <v>30</v>
      </c>
      <c r="D69" s="68" t="s">
        <v>30</v>
      </c>
      <c r="E69" s="68" t="s">
        <v>30</v>
      </c>
      <c r="F69" s="68" t="s">
        <v>20</v>
      </c>
      <c r="G69" s="43"/>
      <c r="H69" s="43"/>
      <c r="I69" s="43"/>
      <c r="J69" s="43"/>
      <c r="K69" s="43"/>
      <c r="L69" s="43"/>
      <c r="M69" s="43"/>
      <c r="N69" s="43"/>
    </row>
    <row r="70" spans="1:242" s="41" customFormat="1" ht="12" customHeight="1">
      <c r="A70" s="69" t="s">
        <v>5</v>
      </c>
      <c r="B70" s="57">
        <f t="shared" ref="B70:F71" si="7">B5</f>
        <v>97</v>
      </c>
      <c r="C70" s="57">
        <f t="shared" si="7"/>
        <v>97</v>
      </c>
      <c r="D70" s="57">
        <f t="shared" si="7"/>
        <v>114</v>
      </c>
      <c r="E70" s="57">
        <f t="shared" si="7"/>
        <v>81</v>
      </c>
      <c r="F70" s="57">
        <f t="shared" si="7"/>
        <v>81</v>
      </c>
      <c r="G70" s="43"/>
      <c r="H70" s="43"/>
      <c r="I70" s="43"/>
      <c r="J70" s="43"/>
      <c r="K70" s="43"/>
      <c r="L70" s="43"/>
      <c r="M70" s="43"/>
      <c r="N70" s="43"/>
    </row>
    <row r="71" spans="1:242" s="41" customFormat="1" ht="12" customHeight="1">
      <c r="A71" s="70" t="s">
        <v>3</v>
      </c>
      <c r="B71" s="77" t="e">
        <f t="shared" si="7"/>
        <v>#REF!</v>
      </c>
      <c r="C71" s="77" t="e">
        <f t="shared" si="7"/>
        <v>#REF!</v>
      </c>
      <c r="D71" s="77" t="e">
        <f t="shared" si="7"/>
        <v>#REF!</v>
      </c>
      <c r="E71" s="77" t="e">
        <f t="shared" si="7"/>
        <v>#REF!</v>
      </c>
      <c r="F71" s="77" t="e">
        <f t="shared" si="7"/>
        <v>#REF!</v>
      </c>
      <c r="G71" s="43"/>
      <c r="H71" s="43"/>
      <c r="I71" s="43"/>
      <c r="J71" s="43"/>
      <c r="K71" s="43"/>
      <c r="L71" s="43"/>
      <c r="M71" s="43"/>
      <c r="N71" s="43"/>
    </row>
    <row r="72" spans="1:242" s="16" customFormat="1" ht="12" customHeight="1">
      <c r="A72" s="72">
        <v>19</v>
      </c>
      <c r="B72" s="51">
        <f t="shared" ref="B72:B89" si="8">B46*B$44</f>
        <v>112.0059</v>
      </c>
      <c r="C72" s="51">
        <f t="shared" ref="C72:C89" si="9">C46*C$44</f>
        <v>108.6109</v>
      </c>
      <c r="D72" s="51">
        <f t="shared" ref="D72:D89" si="10">D46*D$44</f>
        <v>127.0758</v>
      </c>
      <c r="E72" s="51">
        <f t="shared" ref="E72:E89" si="11">E46*E$44</f>
        <v>90.695700000000002</v>
      </c>
      <c r="F72" s="51">
        <f t="shared" ref="F72:F89" si="12">F46*F$44</f>
        <v>90.695700000000002</v>
      </c>
      <c r="G72" s="43"/>
      <c r="H72" s="43"/>
      <c r="I72" s="43"/>
      <c r="J72" s="43"/>
      <c r="K72" s="43"/>
      <c r="L72" s="43"/>
      <c r="M72" s="43"/>
      <c r="N72" s="43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41"/>
      <c r="FF72" s="41"/>
      <c r="FG72" s="41"/>
      <c r="FH72" s="41"/>
      <c r="FI72" s="41"/>
      <c r="FJ72" s="41"/>
      <c r="FK72" s="41"/>
      <c r="FL72" s="41"/>
      <c r="FM72" s="41"/>
      <c r="FN72" s="41"/>
      <c r="FO72" s="41"/>
      <c r="FP72" s="41"/>
      <c r="FQ72" s="41"/>
      <c r="FR72" s="41"/>
      <c r="FS72" s="41"/>
      <c r="FT72" s="41"/>
      <c r="FU72" s="41"/>
      <c r="FV72" s="41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</row>
    <row r="73" spans="1:242" s="41" customFormat="1" ht="12" customHeight="1">
      <c r="A73" s="72">
        <v>18</v>
      </c>
      <c r="B73" s="51">
        <f t="shared" si="8"/>
        <v>120.35760000000001</v>
      </c>
      <c r="C73" s="51">
        <f t="shared" si="9"/>
        <v>116.96259999999999</v>
      </c>
      <c r="D73" s="51">
        <f t="shared" si="10"/>
        <v>136.8912</v>
      </c>
      <c r="E73" s="51">
        <f t="shared" si="11"/>
        <v>97.669799999999995</v>
      </c>
      <c r="F73" s="51">
        <f t="shared" si="12"/>
        <v>97.669799999999995</v>
      </c>
      <c r="G73" s="43"/>
      <c r="H73" s="43"/>
      <c r="I73" s="43"/>
      <c r="J73" s="43"/>
      <c r="K73" s="43"/>
      <c r="L73" s="43"/>
      <c r="M73" s="43"/>
      <c r="N73" s="43"/>
    </row>
    <row r="74" spans="1:242" s="41" customFormat="1" ht="12" customHeight="1">
      <c r="A74" s="74">
        <v>17</v>
      </c>
      <c r="B74" s="51">
        <f t="shared" si="8"/>
        <v>124.53830000000001</v>
      </c>
      <c r="C74" s="51">
        <f t="shared" si="9"/>
        <v>121.1433</v>
      </c>
      <c r="D74" s="51">
        <f t="shared" si="10"/>
        <v>141.80459999999999</v>
      </c>
      <c r="E74" s="51">
        <f t="shared" si="11"/>
        <v>101.1609</v>
      </c>
      <c r="F74" s="51">
        <f t="shared" si="12"/>
        <v>101.1609</v>
      </c>
      <c r="G74" s="43"/>
      <c r="H74" s="43"/>
      <c r="I74" s="43"/>
      <c r="J74" s="43"/>
      <c r="K74" s="43"/>
      <c r="L74" s="43"/>
      <c r="M74" s="43"/>
      <c r="N74" s="43"/>
    </row>
    <row r="75" spans="1:242" s="41" customFormat="1" ht="12" customHeight="1">
      <c r="A75" s="72">
        <v>16</v>
      </c>
      <c r="B75" s="51">
        <f t="shared" si="8"/>
        <v>125.13</v>
      </c>
      <c r="C75" s="51">
        <f t="shared" si="9"/>
        <v>121.735</v>
      </c>
      <c r="D75" s="51">
        <f t="shared" si="10"/>
        <v>142.5</v>
      </c>
      <c r="E75" s="51">
        <f t="shared" si="11"/>
        <v>101.655</v>
      </c>
      <c r="F75" s="51">
        <f t="shared" si="12"/>
        <v>101.655</v>
      </c>
      <c r="G75" s="43"/>
      <c r="H75" s="43"/>
      <c r="I75" s="43"/>
      <c r="J75" s="43"/>
      <c r="K75" s="43"/>
      <c r="L75" s="43"/>
      <c r="M75" s="43"/>
      <c r="N75" s="43"/>
    </row>
    <row r="76" spans="1:242" s="41" customFormat="1" ht="12" customHeight="1">
      <c r="A76" s="72">
        <v>15</v>
      </c>
      <c r="B76" s="51">
        <f t="shared" si="8"/>
        <v>124.53830000000001</v>
      </c>
      <c r="C76" s="51">
        <f t="shared" si="9"/>
        <v>121.1433</v>
      </c>
      <c r="D76" s="51">
        <f t="shared" si="10"/>
        <v>141.80459999999999</v>
      </c>
      <c r="E76" s="51">
        <f t="shared" si="11"/>
        <v>101.1609</v>
      </c>
      <c r="F76" s="51">
        <f t="shared" si="12"/>
        <v>101.1609</v>
      </c>
      <c r="G76" s="43"/>
      <c r="H76" s="43"/>
      <c r="I76" s="43"/>
      <c r="J76" s="43"/>
      <c r="K76" s="43"/>
      <c r="L76" s="43"/>
      <c r="M76" s="43"/>
      <c r="N76" s="43"/>
    </row>
    <row r="77" spans="1:242" s="41" customFormat="1" ht="12" customHeight="1">
      <c r="A77" s="72">
        <v>14</v>
      </c>
      <c r="B77" s="51">
        <f t="shared" si="8"/>
        <v>120.959</v>
      </c>
      <c r="C77" s="51">
        <f t="shared" si="9"/>
        <v>117.56399999999999</v>
      </c>
      <c r="D77" s="51">
        <f t="shared" si="10"/>
        <v>137.59800000000001</v>
      </c>
      <c r="E77" s="51">
        <f t="shared" si="11"/>
        <v>98.171999999999997</v>
      </c>
      <c r="F77" s="51">
        <f t="shared" si="12"/>
        <v>98.171999999999997</v>
      </c>
      <c r="G77" s="43"/>
      <c r="H77" s="43"/>
      <c r="I77" s="43"/>
      <c r="J77" s="43"/>
      <c r="K77" s="43"/>
      <c r="L77" s="43"/>
      <c r="M77" s="43"/>
      <c r="N77" s="43"/>
    </row>
    <row r="78" spans="1:242" s="41" customFormat="1" ht="12" customHeight="1">
      <c r="A78" s="72">
        <v>13</v>
      </c>
      <c r="B78" s="51">
        <f t="shared" si="8"/>
        <v>119.1645</v>
      </c>
      <c r="C78" s="51">
        <f t="shared" si="9"/>
        <v>115.76949999999999</v>
      </c>
      <c r="D78" s="51">
        <f t="shared" si="10"/>
        <v>135.489</v>
      </c>
      <c r="E78" s="51">
        <f t="shared" si="11"/>
        <v>96.673500000000004</v>
      </c>
      <c r="F78" s="51">
        <f t="shared" si="12"/>
        <v>96.673500000000004</v>
      </c>
      <c r="G78" s="43"/>
      <c r="H78" s="43"/>
      <c r="I78" s="43"/>
      <c r="J78" s="43"/>
      <c r="K78" s="43"/>
      <c r="L78" s="43"/>
      <c r="M78" s="43"/>
      <c r="N78" s="43"/>
    </row>
    <row r="79" spans="1:242" s="41" customFormat="1" ht="12" customHeight="1">
      <c r="A79" s="72">
        <v>12</v>
      </c>
      <c r="B79" s="51">
        <f t="shared" si="8"/>
        <v>116.7783</v>
      </c>
      <c r="C79" s="51">
        <f t="shared" si="9"/>
        <v>113.38330000000001</v>
      </c>
      <c r="D79" s="51">
        <f t="shared" si="10"/>
        <v>132.68459999999999</v>
      </c>
      <c r="E79" s="51">
        <f t="shared" si="11"/>
        <v>94.680899999999994</v>
      </c>
      <c r="F79" s="51">
        <f t="shared" si="12"/>
        <v>94.680899999999994</v>
      </c>
      <c r="G79" s="43"/>
      <c r="H79" s="43"/>
      <c r="I79" s="43"/>
      <c r="J79" s="43"/>
      <c r="K79" s="43"/>
      <c r="L79" s="43"/>
      <c r="M79" s="43"/>
      <c r="N79" s="43"/>
    </row>
    <row r="80" spans="1:242" s="41" customFormat="1" ht="12" customHeight="1">
      <c r="A80" s="72">
        <v>11</v>
      </c>
      <c r="B80" s="51">
        <f t="shared" si="8"/>
        <v>113.7907</v>
      </c>
      <c r="C80" s="51">
        <f t="shared" si="9"/>
        <v>110.39570000000001</v>
      </c>
      <c r="D80" s="51">
        <f t="shared" si="10"/>
        <v>129.17339999999999</v>
      </c>
      <c r="E80" s="51">
        <f t="shared" si="11"/>
        <v>92.186099999999996</v>
      </c>
      <c r="F80" s="51">
        <f t="shared" si="12"/>
        <v>92.186099999999996</v>
      </c>
      <c r="G80" s="43"/>
      <c r="H80" s="43"/>
      <c r="I80" s="43"/>
      <c r="J80" s="43"/>
      <c r="K80" s="43"/>
      <c r="L80" s="43"/>
      <c r="M80" s="43"/>
      <c r="N80" s="43"/>
    </row>
    <row r="81" spans="1:14" s="41" customFormat="1" ht="12" customHeight="1">
      <c r="A81" s="72">
        <v>10</v>
      </c>
      <c r="B81" s="51">
        <f t="shared" si="8"/>
        <v>110.2114</v>
      </c>
      <c r="C81" s="51">
        <f t="shared" si="9"/>
        <v>106.8164</v>
      </c>
      <c r="D81" s="51">
        <f t="shared" si="10"/>
        <v>124.96680000000001</v>
      </c>
      <c r="E81" s="51">
        <f t="shared" si="11"/>
        <v>89.197199999999995</v>
      </c>
      <c r="F81" s="51">
        <f t="shared" si="12"/>
        <v>89.197199999999995</v>
      </c>
      <c r="G81" s="43"/>
      <c r="H81" s="43"/>
      <c r="I81" s="43"/>
      <c r="J81" s="43"/>
      <c r="K81" s="43"/>
      <c r="L81" s="43"/>
      <c r="M81" s="43"/>
      <c r="N81" s="43"/>
    </row>
    <row r="82" spans="1:14" s="41" customFormat="1" ht="12" customHeight="1">
      <c r="A82" s="72">
        <v>9</v>
      </c>
      <c r="B82" s="51">
        <f t="shared" si="8"/>
        <v>106.0307</v>
      </c>
      <c r="C82" s="51">
        <f t="shared" si="9"/>
        <v>102.6357</v>
      </c>
      <c r="D82" s="51">
        <f t="shared" si="10"/>
        <v>120.0534</v>
      </c>
      <c r="E82" s="51">
        <f t="shared" si="11"/>
        <v>85.706100000000006</v>
      </c>
      <c r="F82" s="51">
        <f t="shared" si="12"/>
        <v>85.706100000000006</v>
      </c>
      <c r="G82" s="43"/>
      <c r="H82" s="43"/>
      <c r="I82" s="43"/>
      <c r="J82" s="43"/>
      <c r="K82" s="43"/>
      <c r="L82" s="43"/>
      <c r="M82" s="43"/>
      <c r="N82" s="43"/>
    </row>
    <row r="83" spans="1:14" s="41" customFormat="1" ht="12" customHeight="1">
      <c r="A83" s="72">
        <v>8</v>
      </c>
      <c r="B83" s="51">
        <f t="shared" si="8"/>
        <v>101.25830000000001</v>
      </c>
      <c r="C83" s="51">
        <f t="shared" si="9"/>
        <v>97.863299999999995</v>
      </c>
      <c r="D83" s="51">
        <f t="shared" si="10"/>
        <v>114.44459999999999</v>
      </c>
      <c r="E83" s="51">
        <f t="shared" si="11"/>
        <v>81.7209</v>
      </c>
      <c r="F83" s="51">
        <f t="shared" si="12"/>
        <v>81.7209</v>
      </c>
      <c r="G83" s="43"/>
      <c r="H83" s="43"/>
      <c r="I83" s="43"/>
      <c r="J83" s="43"/>
      <c r="K83" s="43"/>
      <c r="L83" s="43"/>
      <c r="M83" s="43"/>
      <c r="N83" s="43"/>
    </row>
    <row r="84" spans="1:14" s="41" customFormat="1" ht="12" customHeight="1">
      <c r="A84" s="72">
        <v>7</v>
      </c>
      <c r="B84" s="51">
        <f t="shared" si="8"/>
        <v>95.884500000000003</v>
      </c>
      <c r="C84" s="51">
        <f t="shared" si="9"/>
        <v>92.489500000000007</v>
      </c>
      <c r="D84" s="51">
        <f t="shared" si="10"/>
        <v>108.129</v>
      </c>
      <c r="E84" s="51">
        <f t="shared" si="11"/>
        <v>77.233500000000006</v>
      </c>
      <c r="F84" s="51">
        <f t="shared" si="12"/>
        <v>77.233500000000006</v>
      </c>
      <c r="G84" s="43"/>
      <c r="H84" s="43"/>
      <c r="I84" s="43"/>
      <c r="J84" s="43"/>
      <c r="K84" s="43"/>
      <c r="L84" s="43"/>
      <c r="M84" s="43"/>
      <c r="N84" s="43"/>
    </row>
    <row r="85" spans="1:14" s="41" customFormat="1" ht="12" customHeight="1">
      <c r="A85" s="72">
        <v>6</v>
      </c>
      <c r="B85" s="51">
        <f t="shared" si="8"/>
        <v>89.918999999999997</v>
      </c>
      <c r="C85" s="51">
        <f t="shared" si="9"/>
        <v>86.524000000000001</v>
      </c>
      <c r="D85" s="51">
        <f t="shared" si="10"/>
        <v>101.11799999999999</v>
      </c>
      <c r="E85" s="51">
        <f t="shared" si="11"/>
        <v>72.251999999999995</v>
      </c>
      <c r="F85" s="51">
        <f t="shared" si="12"/>
        <v>72.251999999999995</v>
      </c>
      <c r="G85" s="43"/>
      <c r="H85" s="43"/>
      <c r="I85" s="43"/>
      <c r="J85" s="43"/>
      <c r="K85" s="43"/>
      <c r="L85" s="43"/>
      <c r="M85" s="43"/>
      <c r="N85" s="43"/>
    </row>
    <row r="86" spans="1:14" s="41" customFormat="1" ht="12" customHeight="1">
      <c r="A86" s="72">
        <v>5</v>
      </c>
      <c r="B86" s="51">
        <f t="shared" si="8"/>
        <v>83.352099999999993</v>
      </c>
      <c r="C86" s="51">
        <f t="shared" si="9"/>
        <v>79.957099999999997</v>
      </c>
      <c r="D86" s="51">
        <f t="shared" si="10"/>
        <v>93.400199999999998</v>
      </c>
      <c r="E86" s="51">
        <f t="shared" si="11"/>
        <v>66.768299999999996</v>
      </c>
      <c r="F86" s="51">
        <f t="shared" si="12"/>
        <v>66.768299999999996</v>
      </c>
      <c r="G86" s="43"/>
      <c r="H86" s="43"/>
      <c r="I86" s="43"/>
      <c r="J86" s="43"/>
      <c r="K86" s="43"/>
      <c r="L86" s="43"/>
      <c r="M86" s="43"/>
      <c r="N86" s="43"/>
    </row>
    <row r="87" spans="1:14" s="41" customFormat="1" ht="12" customHeight="1">
      <c r="A87" s="72">
        <v>4</v>
      </c>
      <c r="B87" s="51">
        <f t="shared" si="8"/>
        <v>73.807299999999998</v>
      </c>
      <c r="C87" s="51">
        <f t="shared" si="9"/>
        <v>70.412300000000002</v>
      </c>
      <c r="D87" s="51">
        <f t="shared" si="10"/>
        <v>82.182599999999994</v>
      </c>
      <c r="E87" s="51">
        <f t="shared" si="11"/>
        <v>58.797899999999998</v>
      </c>
      <c r="F87" s="51">
        <f t="shared" si="12"/>
        <v>58.797899999999998</v>
      </c>
      <c r="G87" s="43"/>
      <c r="H87" s="43"/>
      <c r="I87" s="43"/>
      <c r="J87" s="43"/>
      <c r="K87" s="43"/>
      <c r="L87" s="43"/>
      <c r="M87" s="43"/>
      <c r="N87" s="43"/>
    </row>
    <row r="88" spans="1:14" s="41" customFormat="1" ht="12" customHeight="1">
      <c r="A88" s="75">
        <v>3</v>
      </c>
      <c r="B88" s="51">
        <f t="shared" si="8"/>
        <v>63.661099999999998</v>
      </c>
      <c r="C88" s="51">
        <f t="shared" si="9"/>
        <v>60.266100000000002</v>
      </c>
      <c r="D88" s="51">
        <f t="shared" si="10"/>
        <v>70.258200000000002</v>
      </c>
      <c r="E88" s="51">
        <f t="shared" si="11"/>
        <v>50.325299999999999</v>
      </c>
      <c r="F88" s="51">
        <f t="shared" si="12"/>
        <v>50.325299999999999</v>
      </c>
      <c r="G88" s="43"/>
      <c r="H88" s="43"/>
      <c r="I88" s="43"/>
      <c r="J88" s="43"/>
      <c r="K88" s="43"/>
      <c r="L88" s="43"/>
      <c r="M88" s="43"/>
      <c r="N88" s="43"/>
    </row>
    <row r="89" spans="1:14" s="41" customFormat="1" ht="12" customHeight="1">
      <c r="A89" s="72">
        <v>2</v>
      </c>
      <c r="B89" s="51">
        <f t="shared" si="8"/>
        <v>52.913499999999999</v>
      </c>
      <c r="C89" s="51">
        <f t="shared" si="9"/>
        <v>49.518500000000003</v>
      </c>
      <c r="D89" s="51">
        <f t="shared" si="10"/>
        <v>57.627000000000002</v>
      </c>
      <c r="E89" s="51">
        <f t="shared" si="11"/>
        <v>41.350499999999997</v>
      </c>
      <c r="F89" s="51">
        <f t="shared" si="12"/>
        <v>41.350499999999997</v>
      </c>
      <c r="G89" s="43"/>
      <c r="H89" s="43"/>
      <c r="I89" s="43"/>
      <c r="J89" s="43"/>
      <c r="K89" s="43"/>
      <c r="L89" s="43"/>
      <c r="M89" s="43"/>
      <c r="N89" s="43"/>
    </row>
    <row r="90" spans="1:14" s="41" customFormat="1" ht="12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</row>
    <row r="91" spans="1:14" s="41" customFormat="1" ht="12" customHeight="1">
      <c r="A91" s="78" t="s">
        <v>76</v>
      </c>
      <c r="B91" s="178">
        <f>SUM(B72:F89)</f>
        <v>8739.5049999999992</v>
      </c>
      <c r="C91" s="178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</row>
    <row r="92" spans="1:14" s="41" customFormat="1" ht="12" customHeight="1">
      <c r="A92" s="78" t="s">
        <v>77</v>
      </c>
      <c r="B92" s="179">
        <f>户型定价!F19</f>
        <v>8460</v>
      </c>
      <c r="C92" s="17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14" s="41" customFormat="1" ht="12" customHeight="1">
      <c r="A93" s="78" t="s">
        <v>78</v>
      </c>
      <c r="B93" s="180" t="e">
        <f>户型定价!J18</f>
        <v>#REF!</v>
      </c>
      <c r="C93" s="179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</row>
    <row r="94" spans="1:14" s="41" customFormat="1" ht="12" customHeight="1">
      <c r="A94" s="78" t="s">
        <v>79</v>
      </c>
      <c r="B94" s="179" t="e">
        <f>B92*B93</f>
        <v>#REF!</v>
      </c>
      <c r="C94" s="179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</row>
    <row r="95" spans="1:14" s="41" customFormat="1" ht="12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</row>
    <row r="96" spans="1:14" s="41" customFormat="1" ht="12" customHeight="1">
      <c r="A96" s="76" t="s">
        <v>80</v>
      </c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</row>
    <row r="97" spans="1:242" s="41" customFormat="1" ht="12" customHeight="1">
      <c r="A97" s="176"/>
      <c r="B97" s="177"/>
      <c r="C97" s="177"/>
      <c r="D97" s="177"/>
      <c r="E97" s="177"/>
      <c r="F97" s="177"/>
      <c r="G97" s="43"/>
      <c r="H97" s="43"/>
      <c r="I97" s="43"/>
      <c r="J97" s="43"/>
      <c r="K97" s="43"/>
      <c r="L97" s="43"/>
      <c r="M97" s="43"/>
      <c r="N97" s="43"/>
    </row>
    <row r="98" spans="1:242" s="41" customFormat="1" ht="12" customHeight="1">
      <c r="A98" s="66" t="s">
        <v>48</v>
      </c>
      <c r="B98" s="67" t="s">
        <v>19</v>
      </c>
      <c r="C98" s="67" t="s">
        <v>21</v>
      </c>
      <c r="D98" s="67" t="s">
        <v>22</v>
      </c>
      <c r="E98" s="67" t="s">
        <v>24</v>
      </c>
      <c r="F98" s="67" t="s">
        <v>26</v>
      </c>
      <c r="G98" s="43"/>
      <c r="H98" s="43"/>
      <c r="I98" s="43"/>
      <c r="J98" s="43"/>
      <c r="K98" s="43"/>
      <c r="L98" s="43"/>
      <c r="M98" s="43"/>
      <c r="N98" s="43"/>
    </row>
    <row r="99" spans="1:242" s="41" customFormat="1" ht="12" customHeight="1">
      <c r="A99" s="66" t="s">
        <v>49</v>
      </c>
      <c r="B99" s="68" t="s">
        <v>20</v>
      </c>
      <c r="C99" s="68" t="s">
        <v>30</v>
      </c>
      <c r="D99" s="68" t="s">
        <v>30</v>
      </c>
      <c r="E99" s="68" t="s">
        <v>30</v>
      </c>
      <c r="F99" s="68" t="s">
        <v>20</v>
      </c>
      <c r="G99" s="43"/>
      <c r="H99" s="43"/>
      <c r="I99" s="43"/>
      <c r="J99" s="43"/>
      <c r="K99" s="43"/>
      <c r="L99" s="43"/>
      <c r="M99" s="43"/>
      <c r="N99" s="43"/>
    </row>
    <row r="100" spans="1:242" s="41" customFormat="1" ht="12" customHeight="1">
      <c r="A100" s="69" t="s">
        <v>5</v>
      </c>
      <c r="B100" s="49">
        <f t="shared" ref="B100:F101" si="13">B5</f>
        <v>97</v>
      </c>
      <c r="C100" s="49">
        <f t="shared" si="13"/>
        <v>97</v>
      </c>
      <c r="D100" s="49">
        <f t="shared" si="13"/>
        <v>114</v>
      </c>
      <c r="E100" s="49">
        <f t="shared" si="13"/>
        <v>81</v>
      </c>
      <c r="F100" s="49">
        <f t="shared" si="13"/>
        <v>81</v>
      </c>
      <c r="G100" s="43"/>
      <c r="H100" s="43"/>
      <c r="I100" s="43"/>
      <c r="J100" s="43"/>
      <c r="K100" s="43"/>
      <c r="L100" s="43"/>
      <c r="M100" s="43"/>
      <c r="N100" s="43"/>
    </row>
    <row r="101" spans="1:242" s="41" customFormat="1" ht="12" customHeight="1">
      <c r="A101" s="70" t="s">
        <v>3</v>
      </c>
      <c r="B101" s="71" t="e">
        <f t="shared" si="13"/>
        <v>#REF!</v>
      </c>
      <c r="C101" s="71" t="e">
        <f t="shared" si="13"/>
        <v>#REF!</v>
      </c>
      <c r="D101" s="71" t="e">
        <f t="shared" si="13"/>
        <v>#REF!</v>
      </c>
      <c r="E101" s="71" t="e">
        <f t="shared" si="13"/>
        <v>#REF!</v>
      </c>
      <c r="F101" s="71" t="e">
        <f t="shared" si="13"/>
        <v>#REF!</v>
      </c>
      <c r="G101" s="43"/>
      <c r="H101" s="43"/>
      <c r="I101" s="43"/>
      <c r="J101" s="43"/>
      <c r="K101" s="43"/>
      <c r="L101" s="43"/>
      <c r="M101" s="43"/>
      <c r="N101" s="43"/>
    </row>
    <row r="102" spans="1:242" s="16" customFormat="1" ht="12" customHeight="1">
      <c r="A102" s="72">
        <v>19</v>
      </c>
      <c r="B102" s="79" t="e">
        <f t="shared" ref="B102:B119" si="14">B72/$B$91*$B$94</f>
        <v>#REF!</v>
      </c>
      <c r="C102" s="80" t="e">
        <f t="shared" ref="C102:C119" si="15">C72/$B$91*$B$94</f>
        <v>#REF!</v>
      </c>
      <c r="D102" s="80" t="e">
        <f t="shared" ref="D102:D119" si="16">D72/$B$91*$B$94</f>
        <v>#REF!</v>
      </c>
      <c r="E102" s="80" t="e">
        <f t="shared" ref="E102:E119" si="17">E72/$B$91*$B$94</f>
        <v>#REF!</v>
      </c>
      <c r="F102" s="80" t="e">
        <f t="shared" ref="F102:F119" si="18">F72/$B$91*$B$94</f>
        <v>#REF!</v>
      </c>
      <c r="G102" s="43"/>
      <c r="H102" s="43"/>
      <c r="I102" s="43"/>
      <c r="J102" s="43"/>
      <c r="K102" s="43"/>
      <c r="L102" s="43"/>
      <c r="M102" s="43"/>
      <c r="N102" s="43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  <c r="FG102" s="41"/>
      <c r="FH102" s="41"/>
      <c r="FI102" s="4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41"/>
      <c r="FU102" s="41"/>
      <c r="FV102" s="41"/>
      <c r="FW102" s="4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41"/>
      <c r="GI102" s="41"/>
      <c r="GJ102" s="41"/>
      <c r="GK102" s="4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41"/>
      <c r="GW102" s="41"/>
      <c r="GX102" s="41"/>
      <c r="GY102" s="4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41"/>
      <c r="HK102" s="41"/>
      <c r="HL102" s="41"/>
      <c r="HM102" s="4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41"/>
      <c r="HY102" s="41"/>
      <c r="HZ102" s="41"/>
      <c r="IA102" s="41"/>
      <c r="IB102" s="41"/>
      <c r="IC102" s="41"/>
      <c r="ID102" s="41"/>
      <c r="IE102" s="41"/>
      <c r="IF102" s="41"/>
      <c r="IG102" s="41"/>
      <c r="IH102" s="41"/>
    </row>
    <row r="103" spans="1:242" s="41" customFormat="1" ht="12" customHeight="1">
      <c r="A103" s="72">
        <v>18</v>
      </c>
      <c r="B103" s="79" t="e">
        <f t="shared" si="14"/>
        <v>#REF!</v>
      </c>
      <c r="C103" s="80" t="e">
        <f t="shared" si="15"/>
        <v>#REF!</v>
      </c>
      <c r="D103" s="80" t="e">
        <f t="shared" si="16"/>
        <v>#REF!</v>
      </c>
      <c r="E103" s="80" t="e">
        <f t="shared" si="17"/>
        <v>#REF!</v>
      </c>
      <c r="F103" s="80" t="e">
        <f t="shared" si="18"/>
        <v>#REF!</v>
      </c>
      <c r="G103" s="43"/>
      <c r="H103" s="43"/>
      <c r="I103" s="43"/>
      <c r="J103" s="43"/>
      <c r="K103" s="43"/>
      <c r="L103" s="43"/>
      <c r="M103" s="43"/>
      <c r="N103" s="43"/>
    </row>
    <row r="104" spans="1:242" s="41" customFormat="1" ht="12" customHeight="1">
      <c r="A104" s="72">
        <v>17</v>
      </c>
      <c r="B104" s="79" t="e">
        <f t="shared" si="14"/>
        <v>#REF!</v>
      </c>
      <c r="C104" s="80" t="e">
        <f t="shared" si="15"/>
        <v>#REF!</v>
      </c>
      <c r="D104" s="80" t="e">
        <f t="shared" si="16"/>
        <v>#REF!</v>
      </c>
      <c r="E104" s="80" t="e">
        <f t="shared" si="17"/>
        <v>#REF!</v>
      </c>
      <c r="F104" s="80" t="e">
        <f t="shared" si="18"/>
        <v>#REF!</v>
      </c>
      <c r="G104" s="43"/>
      <c r="H104" s="43"/>
      <c r="I104" s="43"/>
      <c r="J104" s="43"/>
      <c r="K104" s="43"/>
      <c r="L104" s="43"/>
      <c r="M104" s="43"/>
      <c r="N104" s="43"/>
    </row>
    <row r="105" spans="1:242" s="41" customFormat="1" ht="12" customHeight="1">
      <c r="A105" s="72">
        <v>16</v>
      </c>
      <c r="B105" s="79" t="e">
        <f t="shared" si="14"/>
        <v>#REF!</v>
      </c>
      <c r="C105" s="80" t="e">
        <f t="shared" si="15"/>
        <v>#REF!</v>
      </c>
      <c r="D105" s="80" t="e">
        <f t="shared" si="16"/>
        <v>#REF!</v>
      </c>
      <c r="E105" s="80" t="e">
        <f t="shared" si="17"/>
        <v>#REF!</v>
      </c>
      <c r="F105" s="80" t="e">
        <f t="shared" si="18"/>
        <v>#REF!</v>
      </c>
      <c r="G105" s="43"/>
      <c r="H105" s="43"/>
      <c r="I105" s="43"/>
      <c r="J105" s="43"/>
      <c r="K105" s="43"/>
      <c r="L105" s="43"/>
      <c r="M105" s="43"/>
      <c r="N105" s="43"/>
    </row>
    <row r="106" spans="1:242" s="41" customFormat="1" ht="12" customHeight="1">
      <c r="A106" s="72">
        <v>15</v>
      </c>
      <c r="B106" s="79" t="e">
        <f t="shared" si="14"/>
        <v>#REF!</v>
      </c>
      <c r="C106" s="80" t="e">
        <f t="shared" si="15"/>
        <v>#REF!</v>
      </c>
      <c r="D106" s="80" t="e">
        <f t="shared" si="16"/>
        <v>#REF!</v>
      </c>
      <c r="E106" s="80" t="e">
        <f t="shared" si="17"/>
        <v>#REF!</v>
      </c>
      <c r="F106" s="80" t="e">
        <f t="shared" si="18"/>
        <v>#REF!</v>
      </c>
      <c r="G106" s="43"/>
      <c r="H106" s="43"/>
      <c r="I106" s="43"/>
      <c r="J106" s="43"/>
      <c r="K106" s="43"/>
      <c r="L106" s="43"/>
      <c r="M106" s="43"/>
      <c r="N106" s="43"/>
    </row>
    <row r="107" spans="1:242" s="41" customFormat="1" ht="12" customHeight="1">
      <c r="A107" s="72">
        <v>14</v>
      </c>
      <c r="B107" s="79" t="e">
        <f t="shared" si="14"/>
        <v>#REF!</v>
      </c>
      <c r="C107" s="80" t="e">
        <f t="shared" si="15"/>
        <v>#REF!</v>
      </c>
      <c r="D107" s="80" t="e">
        <f t="shared" si="16"/>
        <v>#REF!</v>
      </c>
      <c r="E107" s="80" t="e">
        <f t="shared" si="17"/>
        <v>#REF!</v>
      </c>
      <c r="F107" s="80" t="e">
        <f t="shared" si="18"/>
        <v>#REF!</v>
      </c>
      <c r="G107" s="43"/>
      <c r="H107" s="43"/>
      <c r="I107" s="43"/>
      <c r="J107" s="43"/>
      <c r="K107" s="43"/>
      <c r="L107" s="43"/>
      <c r="M107" s="43"/>
      <c r="N107" s="43"/>
    </row>
    <row r="108" spans="1:242" s="41" customFormat="1" ht="12" customHeight="1">
      <c r="A108" s="74">
        <v>13</v>
      </c>
      <c r="B108" s="80" t="e">
        <f t="shared" si="14"/>
        <v>#REF!</v>
      </c>
      <c r="C108" s="80" t="e">
        <f t="shared" si="15"/>
        <v>#REF!</v>
      </c>
      <c r="D108" s="80" t="e">
        <f t="shared" si="16"/>
        <v>#REF!</v>
      </c>
      <c r="E108" s="80" t="e">
        <f t="shared" si="17"/>
        <v>#REF!</v>
      </c>
      <c r="F108" s="80" t="e">
        <f t="shared" si="18"/>
        <v>#REF!</v>
      </c>
      <c r="G108" s="43"/>
      <c r="H108" s="43"/>
      <c r="I108" s="43"/>
      <c r="J108" s="43"/>
      <c r="K108" s="43"/>
      <c r="L108" s="43"/>
      <c r="M108" s="43"/>
      <c r="N108" s="43"/>
    </row>
    <row r="109" spans="1:242" s="41" customFormat="1" ht="12" customHeight="1">
      <c r="A109" s="72">
        <v>12</v>
      </c>
      <c r="B109" s="80" t="e">
        <f t="shared" si="14"/>
        <v>#REF!</v>
      </c>
      <c r="C109" s="80" t="e">
        <f t="shared" si="15"/>
        <v>#REF!</v>
      </c>
      <c r="D109" s="80" t="e">
        <f t="shared" si="16"/>
        <v>#REF!</v>
      </c>
      <c r="E109" s="80" t="e">
        <f t="shared" si="17"/>
        <v>#REF!</v>
      </c>
      <c r="F109" s="80" t="e">
        <f t="shared" si="18"/>
        <v>#REF!</v>
      </c>
      <c r="G109" s="43"/>
      <c r="H109" s="43"/>
      <c r="I109" s="43"/>
      <c r="J109" s="43"/>
      <c r="K109" s="43"/>
      <c r="L109" s="43"/>
      <c r="M109" s="43"/>
      <c r="N109" s="43"/>
    </row>
    <row r="110" spans="1:242" s="41" customFormat="1" ht="12" customHeight="1">
      <c r="A110" s="72">
        <v>11</v>
      </c>
      <c r="B110" s="80" t="e">
        <f t="shared" si="14"/>
        <v>#REF!</v>
      </c>
      <c r="C110" s="80" t="e">
        <f t="shared" si="15"/>
        <v>#REF!</v>
      </c>
      <c r="D110" s="80" t="e">
        <f t="shared" si="16"/>
        <v>#REF!</v>
      </c>
      <c r="E110" s="80" t="e">
        <f t="shared" si="17"/>
        <v>#REF!</v>
      </c>
      <c r="F110" s="80" t="e">
        <f t="shared" si="18"/>
        <v>#REF!</v>
      </c>
      <c r="G110" s="43"/>
      <c r="H110" s="43"/>
      <c r="I110" s="43"/>
      <c r="J110" s="43"/>
      <c r="K110" s="43"/>
      <c r="L110" s="43"/>
      <c r="M110" s="43"/>
      <c r="N110" s="43"/>
    </row>
    <row r="111" spans="1:242" s="41" customFormat="1" ht="12" customHeight="1">
      <c r="A111" s="72">
        <v>10</v>
      </c>
      <c r="B111" s="80" t="e">
        <f t="shared" si="14"/>
        <v>#REF!</v>
      </c>
      <c r="C111" s="80" t="e">
        <f t="shared" si="15"/>
        <v>#REF!</v>
      </c>
      <c r="D111" s="80" t="e">
        <f t="shared" si="16"/>
        <v>#REF!</v>
      </c>
      <c r="E111" s="80" t="e">
        <f t="shared" si="17"/>
        <v>#REF!</v>
      </c>
      <c r="F111" s="80" t="e">
        <f t="shared" si="18"/>
        <v>#REF!</v>
      </c>
      <c r="G111" s="43"/>
      <c r="H111" s="43"/>
      <c r="I111" s="43"/>
      <c r="J111" s="43"/>
      <c r="K111" s="43"/>
      <c r="L111" s="43"/>
      <c r="M111" s="43"/>
      <c r="N111" s="43"/>
    </row>
    <row r="112" spans="1:242" s="41" customFormat="1" ht="12" customHeight="1">
      <c r="A112" s="72">
        <v>9</v>
      </c>
      <c r="B112" s="80" t="e">
        <f t="shared" si="14"/>
        <v>#REF!</v>
      </c>
      <c r="C112" s="80" t="e">
        <f t="shared" si="15"/>
        <v>#REF!</v>
      </c>
      <c r="D112" s="80" t="e">
        <f t="shared" si="16"/>
        <v>#REF!</v>
      </c>
      <c r="E112" s="80" t="e">
        <f t="shared" si="17"/>
        <v>#REF!</v>
      </c>
      <c r="F112" s="80" t="e">
        <f t="shared" si="18"/>
        <v>#REF!</v>
      </c>
      <c r="G112" s="43"/>
      <c r="H112" s="43"/>
      <c r="I112" s="43"/>
      <c r="J112" s="43"/>
      <c r="K112" s="43"/>
      <c r="L112" s="43"/>
      <c r="M112" s="43"/>
      <c r="N112" s="43"/>
    </row>
    <row r="113" spans="1:242" s="41" customFormat="1" ht="12" customHeight="1">
      <c r="A113" s="72">
        <v>8</v>
      </c>
      <c r="B113" s="80" t="e">
        <f t="shared" si="14"/>
        <v>#REF!</v>
      </c>
      <c r="C113" s="80" t="e">
        <f t="shared" si="15"/>
        <v>#REF!</v>
      </c>
      <c r="D113" s="80" t="e">
        <f t="shared" si="16"/>
        <v>#REF!</v>
      </c>
      <c r="E113" s="80" t="e">
        <f t="shared" si="17"/>
        <v>#REF!</v>
      </c>
      <c r="F113" s="80" t="e">
        <f t="shared" si="18"/>
        <v>#REF!</v>
      </c>
      <c r="G113" s="43"/>
      <c r="H113" s="43"/>
      <c r="I113" s="43"/>
      <c r="J113" s="43"/>
      <c r="K113" s="43"/>
      <c r="L113" s="43"/>
      <c r="M113" s="43"/>
      <c r="N113" s="43"/>
    </row>
    <row r="114" spans="1:242" s="41" customFormat="1" ht="12" customHeight="1">
      <c r="A114" s="72">
        <v>7</v>
      </c>
      <c r="B114" s="80" t="e">
        <f t="shared" si="14"/>
        <v>#REF!</v>
      </c>
      <c r="C114" s="80" t="e">
        <f t="shared" si="15"/>
        <v>#REF!</v>
      </c>
      <c r="D114" s="80" t="e">
        <f t="shared" si="16"/>
        <v>#REF!</v>
      </c>
      <c r="E114" s="80" t="e">
        <f t="shared" si="17"/>
        <v>#REF!</v>
      </c>
      <c r="F114" s="80" t="e">
        <f t="shared" si="18"/>
        <v>#REF!</v>
      </c>
      <c r="G114" s="43"/>
      <c r="H114" s="43"/>
      <c r="I114" s="43"/>
      <c r="J114" s="43"/>
      <c r="K114" s="43"/>
      <c r="L114" s="43"/>
      <c r="M114" s="43"/>
      <c r="N114" s="43"/>
    </row>
    <row r="115" spans="1:242" s="41" customFormat="1" ht="12" customHeight="1">
      <c r="A115" s="72">
        <v>6</v>
      </c>
      <c r="B115" s="80" t="e">
        <f t="shared" si="14"/>
        <v>#REF!</v>
      </c>
      <c r="C115" s="80" t="e">
        <f t="shared" si="15"/>
        <v>#REF!</v>
      </c>
      <c r="D115" s="80" t="e">
        <f t="shared" si="16"/>
        <v>#REF!</v>
      </c>
      <c r="E115" s="80" t="e">
        <f t="shared" si="17"/>
        <v>#REF!</v>
      </c>
      <c r="F115" s="80" t="e">
        <f t="shared" si="18"/>
        <v>#REF!</v>
      </c>
      <c r="G115" s="43"/>
      <c r="H115" s="43"/>
      <c r="I115" s="43"/>
      <c r="J115" s="43"/>
      <c r="K115" s="43"/>
      <c r="L115" s="43"/>
      <c r="M115" s="43"/>
      <c r="N115" s="43"/>
    </row>
    <row r="116" spans="1:242" s="41" customFormat="1" ht="12" customHeight="1">
      <c r="A116" s="72">
        <v>5</v>
      </c>
      <c r="B116" s="80" t="e">
        <f t="shared" si="14"/>
        <v>#REF!</v>
      </c>
      <c r="C116" s="80" t="e">
        <f t="shared" si="15"/>
        <v>#REF!</v>
      </c>
      <c r="D116" s="80" t="e">
        <f t="shared" si="16"/>
        <v>#REF!</v>
      </c>
      <c r="E116" s="80" t="e">
        <f t="shared" si="17"/>
        <v>#REF!</v>
      </c>
      <c r="F116" s="80" t="e">
        <f t="shared" si="18"/>
        <v>#REF!</v>
      </c>
      <c r="G116" s="43"/>
      <c r="H116" s="43"/>
      <c r="I116" s="43"/>
      <c r="J116" s="43"/>
      <c r="K116" s="43"/>
      <c r="L116" s="43"/>
      <c r="M116" s="43"/>
      <c r="N116" s="43"/>
    </row>
    <row r="117" spans="1:242" s="41" customFormat="1" ht="12" customHeight="1">
      <c r="A117" s="72">
        <v>4</v>
      </c>
      <c r="B117" s="80" t="e">
        <f t="shared" si="14"/>
        <v>#REF!</v>
      </c>
      <c r="C117" s="80" t="e">
        <f t="shared" si="15"/>
        <v>#REF!</v>
      </c>
      <c r="D117" s="80" t="e">
        <f t="shared" si="16"/>
        <v>#REF!</v>
      </c>
      <c r="E117" s="80" t="e">
        <f t="shared" si="17"/>
        <v>#REF!</v>
      </c>
      <c r="F117" s="80" t="e">
        <f t="shared" si="18"/>
        <v>#REF!</v>
      </c>
      <c r="G117" s="43"/>
      <c r="H117" s="43"/>
      <c r="I117" s="43"/>
      <c r="J117" s="43"/>
      <c r="K117" s="43"/>
      <c r="L117" s="43"/>
      <c r="M117" s="43"/>
      <c r="N117" s="43"/>
    </row>
    <row r="118" spans="1:242" s="41" customFormat="1" ht="12" customHeight="1">
      <c r="A118" s="75">
        <v>3</v>
      </c>
      <c r="B118" s="80" t="e">
        <f t="shared" si="14"/>
        <v>#REF!</v>
      </c>
      <c r="C118" s="80" t="e">
        <f t="shared" si="15"/>
        <v>#REF!</v>
      </c>
      <c r="D118" s="80" t="e">
        <f t="shared" si="16"/>
        <v>#REF!</v>
      </c>
      <c r="E118" s="80" t="e">
        <f t="shared" si="17"/>
        <v>#REF!</v>
      </c>
      <c r="F118" s="80" t="e">
        <f t="shared" si="18"/>
        <v>#REF!</v>
      </c>
      <c r="G118" s="43"/>
      <c r="H118" s="43"/>
      <c r="I118" s="43"/>
      <c r="J118" s="43"/>
      <c r="K118" s="43"/>
      <c r="L118" s="43"/>
      <c r="M118" s="43"/>
      <c r="N118" s="43"/>
    </row>
    <row r="119" spans="1:242" s="41" customFormat="1" ht="12" customHeight="1">
      <c r="A119" s="72">
        <v>2</v>
      </c>
      <c r="B119" s="79" t="e">
        <f t="shared" si="14"/>
        <v>#REF!</v>
      </c>
      <c r="C119" s="80" t="e">
        <f t="shared" si="15"/>
        <v>#REF!</v>
      </c>
      <c r="D119" s="80" t="e">
        <f t="shared" si="16"/>
        <v>#REF!</v>
      </c>
      <c r="E119" s="80" t="e">
        <f t="shared" si="17"/>
        <v>#REF!</v>
      </c>
      <c r="F119" s="80" t="e">
        <f t="shared" si="18"/>
        <v>#REF!</v>
      </c>
      <c r="G119" s="43"/>
      <c r="H119" s="43"/>
      <c r="I119" s="43"/>
      <c r="J119" s="43"/>
      <c r="K119" s="43"/>
      <c r="L119" s="43"/>
      <c r="M119" s="43"/>
      <c r="N119" s="43"/>
    </row>
    <row r="120" spans="1:242" s="41" customFormat="1" ht="12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</row>
    <row r="121" spans="1:242" s="41" customFormat="1" ht="12" customHeight="1">
      <c r="A121" s="76" t="s">
        <v>81</v>
      </c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</row>
    <row r="122" spans="1:242" s="41" customFormat="1" ht="12" customHeight="1">
      <c r="A122" s="176"/>
      <c r="B122" s="177"/>
      <c r="C122" s="177"/>
      <c r="D122" s="177"/>
      <c r="E122" s="177"/>
      <c r="F122" s="177"/>
      <c r="G122" s="43"/>
      <c r="H122" s="43"/>
      <c r="I122" s="43"/>
      <c r="J122" s="43"/>
      <c r="K122" s="43"/>
      <c r="L122" s="43"/>
      <c r="M122" s="43"/>
      <c r="N122" s="43"/>
    </row>
    <row r="123" spans="1:242" s="41" customFormat="1" ht="12" customHeight="1">
      <c r="A123" s="66" t="s">
        <v>48</v>
      </c>
      <c r="B123" s="67" t="s">
        <v>19</v>
      </c>
      <c r="C123" s="67" t="s">
        <v>21</v>
      </c>
      <c r="D123" s="67" t="s">
        <v>22</v>
      </c>
      <c r="E123" s="67" t="s">
        <v>24</v>
      </c>
      <c r="F123" s="67" t="s">
        <v>26</v>
      </c>
      <c r="G123" s="43"/>
      <c r="H123" s="43"/>
      <c r="I123" s="43"/>
      <c r="J123" s="43"/>
      <c r="K123" s="43"/>
      <c r="L123" s="43"/>
      <c r="M123" s="43"/>
      <c r="N123" s="43"/>
    </row>
    <row r="124" spans="1:242" s="41" customFormat="1" ht="12" customHeight="1">
      <c r="A124" s="66" t="s">
        <v>49</v>
      </c>
      <c r="B124" s="68" t="s">
        <v>20</v>
      </c>
      <c r="C124" s="68" t="s">
        <v>30</v>
      </c>
      <c r="D124" s="68" t="s">
        <v>30</v>
      </c>
      <c r="E124" s="68" t="s">
        <v>30</v>
      </c>
      <c r="F124" s="68" t="s">
        <v>20</v>
      </c>
      <c r="G124" s="43"/>
      <c r="H124" s="43"/>
      <c r="I124" s="43"/>
      <c r="J124" s="43"/>
      <c r="K124" s="43"/>
      <c r="L124" s="43"/>
      <c r="M124" s="43"/>
      <c r="N124" s="43"/>
    </row>
    <row r="125" spans="1:242" s="41" customFormat="1" ht="12" customHeight="1">
      <c r="A125" s="69" t="s">
        <v>5</v>
      </c>
      <c r="B125" s="57">
        <f t="shared" ref="B125:F126" si="19">B5</f>
        <v>97</v>
      </c>
      <c r="C125" s="57">
        <f t="shared" si="19"/>
        <v>97</v>
      </c>
      <c r="D125" s="57">
        <f t="shared" si="19"/>
        <v>114</v>
      </c>
      <c r="E125" s="57">
        <f t="shared" si="19"/>
        <v>81</v>
      </c>
      <c r="F125" s="57">
        <f t="shared" si="19"/>
        <v>81</v>
      </c>
      <c r="G125" s="43"/>
      <c r="H125" s="43"/>
      <c r="I125" s="43"/>
      <c r="J125" s="43"/>
      <c r="K125" s="43"/>
      <c r="L125" s="43"/>
      <c r="M125" s="43"/>
      <c r="N125" s="43"/>
    </row>
    <row r="126" spans="1:242" s="41" customFormat="1" ht="12" customHeight="1">
      <c r="A126" s="70" t="s">
        <v>3</v>
      </c>
      <c r="B126" s="77" t="e">
        <f t="shared" si="19"/>
        <v>#REF!</v>
      </c>
      <c r="C126" s="77" t="e">
        <f t="shared" si="19"/>
        <v>#REF!</v>
      </c>
      <c r="D126" s="77" t="e">
        <f t="shared" si="19"/>
        <v>#REF!</v>
      </c>
      <c r="E126" s="77" t="e">
        <f t="shared" si="19"/>
        <v>#REF!</v>
      </c>
      <c r="F126" s="77" t="e">
        <f t="shared" si="19"/>
        <v>#REF!</v>
      </c>
      <c r="G126" s="43"/>
      <c r="H126" s="43"/>
      <c r="I126" s="43"/>
      <c r="J126" s="43"/>
      <c r="K126" s="43"/>
      <c r="L126" s="43"/>
      <c r="M126" s="43"/>
      <c r="N126" s="43"/>
    </row>
    <row r="127" spans="1:242" s="16" customFormat="1" ht="12" customHeight="1">
      <c r="A127" s="72">
        <v>19</v>
      </c>
      <c r="B127" s="80" t="e">
        <f t="shared" ref="B127:B144" si="20">B102/B$100</f>
        <v>#REF!</v>
      </c>
      <c r="C127" s="80" t="e">
        <f t="shared" ref="C127:C144" si="21">C102/C$100</f>
        <v>#REF!</v>
      </c>
      <c r="D127" s="80" t="e">
        <f t="shared" ref="D127:D144" si="22">D102/D$100</f>
        <v>#REF!</v>
      </c>
      <c r="E127" s="80" t="e">
        <f t="shared" ref="E127:E144" si="23">E102/E$100</f>
        <v>#REF!</v>
      </c>
      <c r="F127" s="80" t="e">
        <f t="shared" ref="F127:F144" si="24">F102/F$100</f>
        <v>#REF!</v>
      </c>
      <c r="G127" s="43"/>
      <c r="H127" s="43"/>
      <c r="I127" s="43"/>
      <c r="J127" s="43"/>
      <c r="K127" s="43"/>
      <c r="L127" s="43"/>
      <c r="M127" s="43"/>
      <c r="N127" s="43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  <c r="FF127" s="41"/>
      <c r="FG127" s="41"/>
      <c r="FH127" s="41"/>
      <c r="FI127" s="4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41"/>
      <c r="FU127" s="41"/>
      <c r="FV127" s="41"/>
      <c r="FW127" s="4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41"/>
      <c r="GI127" s="41"/>
      <c r="GJ127" s="41"/>
      <c r="GK127" s="4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41"/>
      <c r="GW127" s="41"/>
      <c r="GX127" s="41"/>
      <c r="GY127" s="4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41"/>
      <c r="HK127" s="41"/>
      <c r="HL127" s="41"/>
      <c r="HM127" s="4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41"/>
      <c r="HY127" s="41"/>
      <c r="HZ127" s="41"/>
      <c r="IA127" s="41"/>
      <c r="IB127" s="41"/>
      <c r="IC127" s="41"/>
      <c r="ID127" s="41"/>
      <c r="IE127" s="41"/>
      <c r="IF127" s="41"/>
      <c r="IG127" s="41"/>
      <c r="IH127" s="41"/>
    </row>
    <row r="128" spans="1:242" s="41" customFormat="1" ht="12" customHeight="1">
      <c r="A128" s="72">
        <v>18</v>
      </c>
      <c r="B128" s="80" t="e">
        <f t="shared" si="20"/>
        <v>#REF!</v>
      </c>
      <c r="C128" s="80" t="e">
        <f t="shared" si="21"/>
        <v>#REF!</v>
      </c>
      <c r="D128" s="80" t="e">
        <f t="shared" si="22"/>
        <v>#REF!</v>
      </c>
      <c r="E128" s="80" t="e">
        <f t="shared" si="23"/>
        <v>#REF!</v>
      </c>
      <c r="F128" s="80" t="e">
        <f t="shared" si="24"/>
        <v>#REF!</v>
      </c>
      <c r="G128" s="43"/>
      <c r="H128" s="43"/>
      <c r="I128" s="43"/>
      <c r="J128" s="43"/>
      <c r="K128" s="43"/>
      <c r="L128" s="43"/>
      <c r="M128" s="43"/>
      <c r="N128" s="43"/>
    </row>
    <row r="129" spans="1:14" s="41" customFormat="1" ht="12" customHeight="1">
      <c r="A129" s="72">
        <v>17</v>
      </c>
      <c r="B129" s="80" t="e">
        <f t="shared" si="20"/>
        <v>#REF!</v>
      </c>
      <c r="C129" s="80" t="e">
        <f t="shared" si="21"/>
        <v>#REF!</v>
      </c>
      <c r="D129" s="80" t="e">
        <f t="shared" si="22"/>
        <v>#REF!</v>
      </c>
      <c r="E129" s="80" t="e">
        <f t="shared" si="23"/>
        <v>#REF!</v>
      </c>
      <c r="F129" s="80" t="e">
        <f t="shared" si="24"/>
        <v>#REF!</v>
      </c>
      <c r="G129" s="43"/>
      <c r="H129" s="43"/>
      <c r="I129" s="43"/>
      <c r="J129" s="43"/>
      <c r="K129" s="43"/>
      <c r="L129" s="43"/>
      <c r="M129" s="43"/>
      <c r="N129" s="43"/>
    </row>
    <row r="130" spans="1:14" s="41" customFormat="1" ht="12" customHeight="1">
      <c r="A130" s="72">
        <v>16</v>
      </c>
      <c r="B130" s="80" t="e">
        <f t="shared" si="20"/>
        <v>#REF!</v>
      </c>
      <c r="C130" s="80" t="e">
        <f t="shared" si="21"/>
        <v>#REF!</v>
      </c>
      <c r="D130" s="80" t="e">
        <f t="shared" si="22"/>
        <v>#REF!</v>
      </c>
      <c r="E130" s="80" t="e">
        <f t="shared" si="23"/>
        <v>#REF!</v>
      </c>
      <c r="F130" s="80" t="e">
        <f t="shared" si="24"/>
        <v>#REF!</v>
      </c>
      <c r="G130" s="43"/>
      <c r="H130" s="43"/>
      <c r="I130" s="43"/>
      <c r="J130" s="43"/>
      <c r="K130" s="43"/>
      <c r="L130" s="43"/>
      <c r="M130" s="43"/>
      <c r="N130" s="43"/>
    </row>
    <row r="131" spans="1:14" s="41" customFormat="1" ht="12" customHeight="1">
      <c r="A131" s="72">
        <v>15</v>
      </c>
      <c r="B131" s="80" t="e">
        <f t="shared" si="20"/>
        <v>#REF!</v>
      </c>
      <c r="C131" s="80" t="e">
        <f t="shared" si="21"/>
        <v>#REF!</v>
      </c>
      <c r="D131" s="80" t="e">
        <f t="shared" si="22"/>
        <v>#REF!</v>
      </c>
      <c r="E131" s="80" t="e">
        <f t="shared" si="23"/>
        <v>#REF!</v>
      </c>
      <c r="F131" s="80" t="e">
        <f t="shared" si="24"/>
        <v>#REF!</v>
      </c>
      <c r="G131" s="43"/>
      <c r="H131" s="43"/>
      <c r="I131" s="43"/>
      <c r="J131" s="43"/>
      <c r="K131" s="43"/>
      <c r="L131" s="43"/>
      <c r="M131" s="43"/>
      <c r="N131" s="43"/>
    </row>
    <row r="132" spans="1:14" s="41" customFormat="1" ht="12" customHeight="1">
      <c r="A132" s="72">
        <v>14</v>
      </c>
      <c r="B132" s="80" t="e">
        <f t="shared" si="20"/>
        <v>#REF!</v>
      </c>
      <c r="C132" s="80" t="e">
        <f t="shared" si="21"/>
        <v>#REF!</v>
      </c>
      <c r="D132" s="80" t="e">
        <f t="shared" si="22"/>
        <v>#REF!</v>
      </c>
      <c r="E132" s="80" t="e">
        <f t="shared" si="23"/>
        <v>#REF!</v>
      </c>
      <c r="F132" s="80" t="e">
        <f t="shared" si="24"/>
        <v>#REF!</v>
      </c>
      <c r="G132" s="43"/>
      <c r="H132" s="43"/>
      <c r="I132" s="43"/>
      <c r="J132" s="43"/>
      <c r="K132" s="43"/>
      <c r="L132" s="43"/>
      <c r="M132" s="43"/>
      <c r="N132" s="43"/>
    </row>
    <row r="133" spans="1:14" s="41" customFormat="1" ht="12" customHeight="1">
      <c r="A133" s="72">
        <v>13</v>
      </c>
      <c r="B133" s="80" t="e">
        <f t="shared" si="20"/>
        <v>#REF!</v>
      </c>
      <c r="C133" s="80" t="e">
        <f t="shared" si="21"/>
        <v>#REF!</v>
      </c>
      <c r="D133" s="80" t="e">
        <f t="shared" si="22"/>
        <v>#REF!</v>
      </c>
      <c r="E133" s="80" t="e">
        <f t="shared" si="23"/>
        <v>#REF!</v>
      </c>
      <c r="F133" s="80" t="e">
        <f t="shared" si="24"/>
        <v>#REF!</v>
      </c>
      <c r="G133" s="43"/>
      <c r="H133" s="43"/>
      <c r="I133" s="43"/>
      <c r="J133" s="43"/>
      <c r="K133" s="43"/>
      <c r="L133" s="43"/>
      <c r="M133" s="43"/>
      <c r="N133" s="43"/>
    </row>
    <row r="134" spans="1:14" s="41" customFormat="1" ht="12" customHeight="1">
      <c r="A134" s="72">
        <v>12</v>
      </c>
      <c r="B134" s="80" t="e">
        <f t="shared" si="20"/>
        <v>#REF!</v>
      </c>
      <c r="C134" s="80" t="e">
        <f t="shared" si="21"/>
        <v>#REF!</v>
      </c>
      <c r="D134" s="80" t="e">
        <f t="shared" si="22"/>
        <v>#REF!</v>
      </c>
      <c r="E134" s="80" t="e">
        <f t="shared" si="23"/>
        <v>#REF!</v>
      </c>
      <c r="F134" s="80" t="e">
        <f t="shared" si="24"/>
        <v>#REF!</v>
      </c>
      <c r="G134" s="43"/>
      <c r="H134" s="43"/>
      <c r="I134" s="43"/>
      <c r="J134" s="43"/>
      <c r="K134" s="43"/>
      <c r="L134" s="43"/>
      <c r="M134" s="43"/>
      <c r="N134" s="43"/>
    </row>
    <row r="135" spans="1:14" s="41" customFormat="1" ht="12" customHeight="1">
      <c r="A135" s="72">
        <v>11</v>
      </c>
      <c r="B135" s="80" t="e">
        <f t="shared" si="20"/>
        <v>#REF!</v>
      </c>
      <c r="C135" s="80" t="e">
        <f t="shared" si="21"/>
        <v>#REF!</v>
      </c>
      <c r="D135" s="80" t="e">
        <f t="shared" si="22"/>
        <v>#REF!</v>
      </c>
      <c r="E135" s="80" t="e">
        <f t="shared" si="23"/>
        <v>#REF!</v>
      </c>
      <c r="F135" s="80" t="e">
        <f t="shared" si="24"/>
        <v>#REF!</v>
      </c>
      <c r="G135" s="43"/>
      <c r="H135" s="43"/>
      <c r="I135" s="43"/>
      <c r="J135" s="43"/>
      <c r="K135" s="43"/>
      <c r="L135" s="43"/>
      <c r="M135" s="43"/>
      <c r="N135" s="43"/>
    </row>
    <row r="136" spans="1:14" s="41" customFormat="1" ht="12" customHeight="1">
      <c r="A136" s="72">
        <v>10</v>
      </c>
      <c r="B136" s="80" t="e">
        <f t="shared" si="20"/>
        <v>#REF!</v>
      </c>
      <c r="C136" s="80" t="e">
        <f t="shared" si="21"/>
        <v>#REF!</v>
      </c>
      <c r="D136" s="80" t="e">
        <f t="shared" si="22"/>
        <v>#REF!</v>
      </c>
      <c r="E136" s="80" t="e">
        <f t="shared" si="23"/>
        <v>#REF!</v>
      </c>
      <c r="F136" s="80" t="e">
        <f t="shared" si="24"/>
        <v>#REF!</v>
      </c>
      <c r="G136" s="43"/>
      <c r="H136" s="43"/>
      <c r="I136" s="43"/>
      <c r="J136" s="43"/>
      <c r="K136" s="43"/>
      <c r="L136" s="43"/>
      <c r="M136" s="43"/>
      <c r="N136" s="43"/>
    </row>
    <row r="137" spans="1:14" s="41" customFormat="1" ht="12" customHeight="1">
      <c r="A137" s="72">
        <v>9</v>
      </c>
      <c r="B137" s="80" t="e">
        <f t="shared" si="20"/>
        <v>#REF!</v>
      </c>
      <c r="C137" s="80" t="e">
        <f t="shared" si="21"/>
        <v>#REF!</v>
      </c>
      <c r="D137" s="80" t="e">
        <f t="shared" si="22"/>
        <v>#REF!</v>
      </c>
      <c r="E137" s="80" t="e">
        <f t="shared" si="23"/>
        <v>#REF!</v>
      </c>
      <c r="F137" s="80" t="e">
        <f t="shared" si="24"/>
        <v>#REF!</v>
      </c>
      <c r="G137" s="43"/>
      <c r="H137" s="43"/>
      <c r="I137" s="43"/>
      <c r="J137" s="43"/>
      <c r="K137" s="43"/>
      <c r="L137" s="43"/>
      <c r="M137" s="43"/>
      <c r="N137" s="43"/>
    </row>
    <row r="138" spans="1:14" s="41" customFormat="1" ht="12" customHeight="1">
      <c r="A138" s="81">
        <v>8</v>
      </c>
      <c r="B138" s="82" t="e">
        <f t="shared" si="20"/>
        <v>#REF!</v>
      </c>
      <c r="C138" s="82" t="e">
        <f t="shared" si="21"/>
        <v>#REF!</v>
      </c>
      <c r="D138" s="82" t="e">
        <f t="shared" si="22"/>
        <v>#REF!</v>
      </c>
      <c r="E138" s="82" t="e">
        <f t="shared" si="23"/>
        <v>#REF!</v>
      </c>
      <c r="F138" s="82" t="e">
        <f t="shared" si="24"/>
        <v>#REF!</v>
      </c>
      <c r="G138" s="43"/>
      <c r="H138" s="43"/>
      <c r="I138" s="43"/>
      <c r="J138" s="43"/>
      <c r="K138" s="43"/>
      <c r="L138" s="43"/>
      <c r="M138" s="43"/>
      <c r="N138" s="43"/>
    </row>
    <row r="139" spans="1:14" s="41" customFormat="1" ht="12" customHeight="1">
      <c r="A139" s="72">
        <v>7</v>
      </c>
      <c r="B139" s="80" t="e">
        <f t="shared" si="20"/>
        <v>#REF!</v>
      </c>
      <c r="C139" s="80" t="e">
        <f t="shared" si="21"/>
        <v>#REF!</v>
      </c>
      <c r="D139" s="80" t="e">
        <f t="shared" si="22"/>
        <v>#REF!</v>
      </c>
      <c r="E139" s="80" t="e">
        <f t="shared" si="23"/>
        <v>#REF!</v>
      </c>
      <c r="F139" s="80" t="e">
        <f t="shared" si="24"/>
        <v>#REF!</v>
      </c>
      <c r="G139" s="43"/>
      <c r="H139" s="43"/>
      <c r="I139" s="43"/>
      <c r="J139" s="43"/>
      <c r="K139" s="43"/>
      <c r="L139" s="43"/>
      <c r="M139" s="43"/>
      <c r="N139" s="43"/>
    </row>
    <row r="140" spans="1:14" s="41" customFormat="1" ht="12" customHeight="1">
      <c r="A140" s="72">
        <v>6</v>
      </c>
      <c r="B140" s="83" t="e">
        <f t="shared" si="20"/>
        <v>#REF!</v>
      </c>
      <c r="C140" s="84" t="e">
        <f t="shared" si="21"/>
        <v>#REF!</v>
      </c>
      <c r="D140" s="84" t="e">
        <f t="shared" si="22"/>
        <v>#REF!</v>
      </c>
      <c r="E140" s="84" t="e">
        <f t="shared" si="23"/>
        <v>#REF!</v>
      </c>
      <c r="F140" s="84" t="e">
        <f t="shared" si="24"/>
        <v>#REF!</v>
      </c>
      <c r="G140" s="43"/>
      <c r="H140" s="43"/>
      <c r="I140" s="43"/>
      <c r="J140" s="43"/>
      <c r="K140" s="43"/>
      <c r="L140" s="43"/>
      <c r="M140" s="43"/>
      <c r="N140" s="43"/>
    </row>
    <row r="141" spans="1:14" s="41" customFormat="1" ht="12" customHeight="1">
      <c r="A141" s="72">
        <v>5</v>
      </c>
      <c r="B141" s="85" t="e">
        <f t="shared" si="20"/>
        <v>#REF!</v>
      </c>
      <c r="C141" s="80" t="e">
        <f t="shared" si="21"/>
        <v>#REF!</v>
      </c>
      <c r="D141" s="80" t="e">
        <f t="shared" si="22"/>
        <v>#REF!</v>
      </c>
      <c r="E141" s="80" t="e">
        <f t="shared" si="23"/>
        <v>#REF!</v>
      </c>
      <c r="F141" s="80" t="e">
        <f t="shared" si="24"/>
        <v>#REF!</v>
      </c>
      <c r="G141" s="43"/>
      <c r="H141" s="43"/>
      <c r="I141" s="43"/>
      <c r="J141" s="43"/>
      <c r="K141" s="43"/>
      <c r="L141" s="43"/>
      <c r="M141" s="43"/>
      <c r="N141" s="43"/>
    </row>
    <row r="142" spans="1:14" s="41" customFormat="1" ht="12" customHeight="1">
      <c r="A142" s="72">
        <v>4</v>
      </c>
      <c r="B142" s="86" t="e">
        <f t="shared" si="20"/>
        <v>#REF!</v>
      </c>
      <c r="C142" s="87" t="e">
        <f t="shared" si="21"/>
        <v>#REF!</v>
      </c>
      <c r="D142" s="87" t="e">
        <f t="shared" si="22"/>
        <v>#REF!</v>
      </c>
      <c r="E142" s="80" t="e">
        <f t="shared" si="23"/>
        <v>#REF!</v>
      </c>
      <c r="F142" s="80" t="e">
        <f t="shared" si="24"/>
        <v>#REF!</v>
      </c>
      <c r="G142" s="43"/>
      <c r="H142" s="43"/>
      <c r="I142" s="43"/>
      <c r="J142" s="43"/>
      <c r="K142" s="43"/>
      <c r="L142" s="43"/>
      <c r="M142" s="43"/>
      <c r="N142" s="43"/>
    </row>
    <row r="143" spans="1:14" s="41" customFormat="1" ht="12" customHeight="1">
      <c r="A143" s="72">
        <v>3</v>
      </c>
      <c r="B143" s="86" t="e">
        <f t="shared" si="20"/>
        <v>#REF!</v>
      </c>
      <c r="C143" s="88" t="e">
        <f t="shared" si="21"/>
        <v>#REF!</v>
      </c>
      <c r="D143" s="88" t="e">
        <f t="shared" si="22"/>
        <v>#REF!</v>
      </c>
      <c r="E143" s="88" t="e">
        <f t="shared" si="23"/>
        <v>#REF!</v>
      </c>
      <c r="F143" s="88" t="e">
        <f t="shared" si="24"/>
        <v>#REF!</v>
      </c>
      <c r="G143" s="43"/>
      <c r="H143" s="43"/>
      <c r="I143" s="43"/>
      <c r="J143" s="43"/>
      <c r="K143" s="43"/>
      <c r="L143" s="43"/>
      <c r="M143" s="43"/>
      <c r="N143" s="43"/>
    </row>
    <row r="144" spans="1:14" s="41" customFormat="1" ht="12" customHeight="1">
      <c r="A144" s="72">
        <v>2</v>
      </c>
      <c r="B144" s="86" t="e">
        <f t="shared" si="20"/>
        <v>#REF!</v>
      </c>
      <c r="C144" s="86" t="e">
        <f t="shared" si="21"/>
        <v>#REF!</v>
      </c>
      <c r="D144" s="86" t="e">
        <f t="shared" si="22"/>
        <v>#REF!</v>
      </c>
      <c r="E144" s="86" t="e">
        <f t="shared" si="23"/>
        <v>#REF!</v>
      </c>
      <c r="F144" s="86" t="e">
        <f t="shared" si="24"/>
        <v>#REF!</v>
      </c>
      <c r="G144" s="43"/>
      <c r="H144" s="43"/>
      <c r="I144" s="43"/>
      <c r="J144" s="43"/>
      <c r="K144" s="43"/>
      <c r="L144" s="43"/>
      <c r="M144" s="43"/>
      <c r="N144" s="43"/>
    </row>
    <row r="145" spans="1:14" s="41" customFormat="1" ht="12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</row>
    <row r="146" spans="1:14" s="41" customFormat="1" ht="10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</row>
    <row r="147" spans="1:14" s="41" customFormat="1" ht="10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</row>
    <row r="148" spans="1:14" s="41" customFormat="1" ht="10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</row>
    <row r="149" spans="1:14" s="41" customFormat="1" ht="10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</row>
    <row r="150" spans="1:14" s="41" customFormat="1" ht="10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</row>
    <row r="151" spans="1:14" s="41" customFormat="1" ht="10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</row>
    <row r="152" spans="1:14" s="41" customFormat="1" ht="10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</row>
    <row r="153" spans="1:14" s="41" customFormat="1" ht="10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</row>
    <row r="154" spans="1:14" s="41" customFormat="1" ht="10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1:14" s="41" customFormat="1" ht="10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</row>
    <row r="156" spans="1:14" s="41" customFormat="1" ht="10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</row>
    <row r="157" spans="1:14" s="41" customFormat="1" ht="10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1:14" s="41" customFormat="1" ht="10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</row>
    <row r="159" spans="1:14" s="41" customFormat="1" ht="10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</row>
    <row r="160" spans="1:14" s="41" customFormat="1" ht="10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</row>
    <row r="161" spans="1:14" s="41" customFormat="1" ht="10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</row>
    <row r="162" spans="1:14" s="41" customFormat="1" ht="10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</row>
    <row r="163" spans="1:14" s="41" customFormat="1" ht="10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</row>
    <row r="164" spans="1:14" s="41" customFormat="1" ht="10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</row>
    <row r="165" spans="1:14" s="41" customFormat="1" ht="10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</row>
    <row r="166" spans="1:14" s="41" customFormat="1" ht="10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</row>
    <row r="167" spans="1:14" s="41" customFormat="1" ht="10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</row>
    <row r="168" spans="1:14" s="41" customFormat="1" ht="10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</row>
    <row r="169" spans="1:14" s="41" customFormat="1" ht="10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</row>
    <row r="170" spans="1:14" s="41" customFormat="1" ht="10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</row>
    <row r="171" spans="1:14" s="41" customFormat="1" ht="10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</row>
    <row r="172" spans="1:14" s="41" customFormat="1" ht="10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</row>
    <row r="173" spans="1:14" s="41" customFormat="1" ht="10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</row>
    <row r="174" spans="1:14" s="41" customFormat="1" ht="10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</row>
    <row r="175" spans="1:14" s="41" customFormat="1" ht="10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s="41" customFormat="1" ht="10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</row>
    <row r="177" spans="1:14" s="41" customFormat="1" ht="12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</row>
    <row r="178" spans="1:14" s="41" customFormat="1" ht="12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</row>
    <row r="179" spans="1:14" s="41" customFormat="1" ht="12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</row>
    <row r="180" spans="1:14" s="41" customFormat="1" ht="12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</row>
    <row r="181" spans="1:14" s="41" customFormat="1" ht="12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</row>
    <row r="182" spans="1:14" s="41" customFormat="1" ht="12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</row>
    <row r="183" spans="1:14" s="41" customFormat="1" ht="12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</row>
    <row r="184" spans="1:14" s="41" customFormat="1" ht="12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</row>
    <row r="185" spans="1:14" s="41" customFormat="1" ht="12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</row>
    <row r="186" spans="1:14" s="41" customFormat="1" ht="12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</row>
    <row r="187" spans="1:14" s="41" customFormat="1" ht="12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</row>
    <row r="188" spans="1:14" s="41" customFormat="1" ht="12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</row>
    <row r="189" spans="1:14" s="41" customFormat="1" ht="12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</row>
    <row r="190" spans="1:14" s="41" customFormat="1" ht="12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</row>
    <row r="191" spans="1:14" s="41" customFormat="1" ht="12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</row>
    <row r="192" spans="1:14" s="41" customFormat="1" ht="12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</row>
    <row r="193" spans="1:14" s="41" customFormat="1" ht="12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</row>
    <row r="194" spans="1:14" s="41" customFormat="1" ht="12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</row>
    <row r="195" spans="1:14" s="41" customFormat="1" ht="12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</row>
    <row r="196" spans="1:14" s="41" customFormat="1" ht="12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</row>
    <row r="197" spans="1:14" s="41" customFormat="1" ht="12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</row>
    <row r="198" spans="1:14" s="41" customFormat="1" ht="12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</row>
    <row r="199" spans="1:14" s="41" customFormat="1" ht="12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</row>
    <row r="200" spans="1:14" s="41" customFormat="1" ht="12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</row>
    <row r="201" spans="1:14" s="41" customFormat="1" ht="12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</row>
    <row r="202" spans="1:14" s="41" customFormat="1" ht="12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</row>
    <row r="203" spans="1:14" s="41" customFormat="1" ht="12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</row>
    <row r="204" spans="1:14" s="41" customFormat="1" ht="12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</row>
    <row r="205" spans="1:14" s="41" customFormat="1" ht="12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</row>
    <row r="206" spans="1:14" s="41" customFormat="1" ht="12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s="41" customFormat="1" ht="12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</row>
    <row r="208" spans="1:14" s="41" customFormat="1" ht="12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</row>
    <row r="209" spans="1:14" s="41" customFormat="1" ht="12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</row>
    <row r="210" spans="1:14" s="41" customFormat="1" ht="12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</row>
    <row r="211" spans="1:14" s="41" customFormat="1" ht="12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</row>
    <row r="212" spans="1:14" s="41" customFormat="1" ht="12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</row>
    <row r="213" spans="1:14" s="41" customFormat="1" ht="12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</row>
    <row r="214" spans="1:14" s="41" customFormat="1" ht="12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</row>
    <row r="215" spans="1:14" s="41" customFormat="1" ht="12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</row>
    <row r="216" spans="1:14" s="41" customFormat="1" ht="12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</row>
    <row r="217" spans="1:14" s="41" customFormat="1" ht="12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</row>
    <row r="218" spans="1:14" s="41" customFormat="1" ht="12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</row>
    <row r="219" spans="1:14" s="41" customFormat="1" ht="12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</row>
    <row r="220" spans="1:14" s="41" customFormat="1" ht="12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</row>
    <row r="221" spans="1:14" s="41" customFormat="1" ht="12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</row>
    <row r="222" spans="1:14" s="41" customFormat="1" ht="12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</row>
    <row r="223" spans="1:14" s="41" customFormat="1" ht="12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</row>
    <row r="224" spans="1:14" s="41" customFormat="1" ht="12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</row>
    <row r="225" spans="1:14" s="41" customFormat="1" ht="12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</row>
    <row r="226" spans="1:14" s="41" customFormat="1" ht="12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</row>
    <row r="227" spans="1:14" s="41" customFormat="1" ht="12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</row>
    <row r="228" spans="1:14" s="41" customFormat="1" ht="12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</row>
    <row r="229" spans="1:14" s="41" customFormat="1" ht="12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</row>
    <row r="230" spans="1:14" s="41" customFormat="1" ht="12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</row>
    <row r="231" spans="1:14" s="41" customFormat="1" ht="12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</row>
    <row r="232" spans="1:14" s="41" customFormat="1" ht="12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</row>
    <row r="233" spans="1:14" s="41" customFormat="1" ht="12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</row>
    <row r="234" spans="1:14" s="41" customFormat="1" ht="12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</row>
    <row r="235" spans="1:14" s="41" customFormat="1" ht="12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</row>
    <row r="236" spans="1:14" s="41" customFormat="1" ht="12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</row>
    <row r="237" spans="1:14" s="41" customFormat="1" ht="12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s="41" customFormat="1" ht="12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</row>
    <row r="239" spans="1:14" s="41" customFormat="1" ht="12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</row>
    <row r="240" spans="1:14" s="41" customFormat="1" ht="12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</row>
    <row r="241" spans="1:14" s="41" customFormat="1" ht="12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</row>
    <row r="242" spans="1:14" s="41" customFormat="1" ht="12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</row>
    <row r="243" spans="1:14" s="41" customFormat="1" ht="12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</row>
    <row r="244" spans="1:14" s="41" customFormat="1" ht="12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</row>
    <row r="245" spans="1:14" s="41" customFormat="1" ht="12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</row>
    <row r="246" spans="1:14" s="41" customFormat="1" ht="12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</row>
    <row r="247" spans="1:14" s="41" customFormat="1" ht="12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</row>
  </sheetData>
  <mergeCells count="10">
    <mergeCell ref="B92:C92"/>
    <mergeCell ref="B93:C93"/>
    <mergeCell ref="B94:C94"/>
    <mergeCell ref="A97:F97"/>
    <mergeCell ref="A122:F122"/>
    <mergeCell ref="A1:F1"/>
    <mergeCell ref="A16:F16"/>
    <mergeCell ref="A41:F41"/>
    <mergeCell ref="A67:F67"/>
    <mergeCell ref="B91:C91"/>
  </mergeCells>
  <phoneticPr fontId="2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79"/>
  <sheetViews>
    <sheetView tabSelected="1" view="pageBreakPreview" zoomScale="70" zoomScaleNormal="75" workbookViewId="0">
      <pane ySplit="5" topLeftCell="A131" activePane="bottomLeft" state="frozen"/>
      <selection pane="bottomLeft" activeCell="V50" sqref="V50"/>
    </sheetView>
  </sheetViews>
  <sheetFormatPr defaultColWidth="9.6328125" defaultRowHeight="15"/>
  <cols>
    <col min="1" max="1" width="4.1796875" style="16" customWidth="1"/>
    <col min="2" max="2" width="9.54296875" style="16" customWidth="1"/>
    <col min="3" max="3" width="6" style="16" customWidth="1"/>
    <col min="4" max="4" width="6.81640625" style="16" customWidth="1"/>
    <col min="5" max="5" width="13.81640625" style="16" customWidth="1"/>
    <col min="6" max="6" width="6.6328125" style="16" customWidth="1"/>
    <col min="7" max="7" width="10.36328125" style="16" customWidth="1"/>
    <col min="8" max="8" width="13.6328125" style="16" customWidth="1"/>
    <col min="9" max="9" width="12.08984375" style="16" customWidth="1"/>
    <col min="10" max="10" width="13" style="16" customWidth="1"/>
    <col min="11" max="11" width="16.90625" style="16" customWidth="1"/>
    <col min="12" max="12" width="14.08984375" style="16" customWidth="1"/>
    <col min="13" max="13" width="9.81640625" style="16" customWidth="1"/>
    <col min="14" max="14" width="7.26953125" style="16" customWidth="1"/>
    <col min="15" max="15" width="9" style="16" customWidth="1"/>
    <col min="16" max="16" width="13.81640625" style="16" hidden="1" customWidth="1"/>
    <col min="17" max="18" width="9.6328125" style="16" hidden="1" customWidth="1"/>
    <col min="19" max="19" width="13.54296875" style="16" hidden="1" customWidth="1"/>
    <col min="20" max="20" width="14.54296875" style="16" customWidth="1"/>
    <col min="21" max="21" width="14.6328125" style="16" bestFit="1" customWidth="1"/>
    <col min="22" max="16384" width="9.6328125" style="16"/>
  </cols>
  <sheetData>
    <row r="1" spans="1:19" ht="18" customHeight="1">
      <c r="A1" s="182" t="s">
        <v>82</v>
      </c>
      <c r="B1" s="182"/>
    </row>
    <row r="2" spans="1:19" ht="25.5">
      <c r="A2" s="183" t="s">
        <v>83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9" ht="15" customHeight="1">
      <c r="A3" s="17" t="s">
        <v>84</v>
      </c>
      <c r="B3" s="17"/>
      <c r="C3" s="17"/>
      <c r="D3" s="17"/>
      <c r="E3" s="17"/>
      <c r="F3" s="17"/>
      <c r="G3" s="17"/>
      <c r="H3" s="18"/>
      <c r="I3" s="25"/>
      <c r="J3" s="25" t="s">
        <v>85</v>
      </c>
      <c r="M3" s="18"/>
      <c r="N3" s="26"/>
      <c r="O3" s="26"/>
    </row>
    <row r="4" spans="1:19" ht="30" customHeight="1">
      <c r="A4" s="194" t="s">
        <v>86</v>
      </c>
      <c r="B4" s="191" t="s">
        <v>87</v>
      </c>
      <c r="C4" s="191" t="s">
        <v>88</v>
      </c>
      <c r="D4" s="191" t="s">
        <v>89</v>
      </c>
      <c r="E4" s="191" t="s">
        <v>49</v>
      </c>
      <c r="F4" s="191" t="s">
        <v>90</v>
      </c>
      <c r="G4" s="191" t="s">
        <v>91</v>
      </c>
      <c r="H4" s="191" t="s">
        <v>92</v>
      </c>
      <c r="I4" s="191" t="s">
        <v>93</v>
      </c>
      <c r="J4" s="191" t="s">
        <v>94</v>
      </c>
      <c r="K4" s="191" t="s">
        <v>95</v>
      </c>
      <c r="L4" s="191" t="s">
        <v>96</v>
      </c>
      <c r="M4" s="192" t="s">
        <v>97</v>
      </c>
      <c r="N4" s="191" t="s">
        <v>98</v>
      </c>
      <c r="O4" s="194" t="s">
        <v>99</v>
      </c>
    </row>
    <row r="5" spans="1:19">
      <c r="A5" s="194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3"/>
      <c r="N5" s="191"/>
      <c r="O5" s="194"/>
    </row>
    <row r="6" spans="1:19" s="15" customFormat="1" ht="23.5" customHeight="1">
      <c r="A6" s="19">
        <v>1</v>
      </c>
      <c r="B6" s="19" t="s">
        <v>100</v>
      </c>
      <c r="C6" s="20">
        <v>201</v>
      </c>
      <c r="D6" s="21">
        <v>2</v>
      </c>
      <c r="E6" s="22" t="s">
        <v>101</v>
      </c>
      <c r="F6" s="19">
        <v>2.9</v>
      </c>
      <c r="G6" s="23">
        <v>96.88</v>
      </c>
      <c r="H6" s="24">
        <v>17.82</v>
      </c>
      <c r="I6" s="21">
        <v>79.06</v>
      </c>
      <c r="J6" s="27">
        <v>9369.0235342691994</v>
      </c>
      <c r="K6" s="23">
        <v>11480.786744244877</v>
      </c>
      <c r="L6" s="28">
        <v>907671</v>
      </c>
      <c r="M6" s="23"/>
      <c r="N6" s="29" t="s">
        <v>269</v>
      </c>
      <c r="O6" s="149"/>
      <c r="P6" s="15" t="s">
        <v>102</v>
      </c>
      <c r="Q6" s="15" t="str">
        <f>P6&amp;C6</f>
        <v>2单元201</v>
      </c>
      <c r="R6" s="15" t="str">
        <f>VLOOKUP(Q6,[2]Sheet4!$C:$E,3,FALSE)</f>
        <v>清远天赋-全期-3#高层-2-201</v>
      </c>
      <c r="S6" s="15">
        <f>VLOOKUP(Q6,[3]房屋列表信息!$D$1:$T$65536,17,FALSE)-L6</f>
        <v>0</v>
      </c>
    </row>
    <row r="7" spans="1:19" s="15" customFormat="1" ht="23.5" customHeight="1">
      <c r="A7" s="19">
        <v>2</v>
      </c>
      <c r="B7" s="19" t="s">
        <v>103</v>
      </c>
      <c r="C7" s="20" t="s">
        <v>104</v>
      </c>
      <c r="D7" s="21">
        <v>2</v>
      </c>
      <c r="E7" s="22" t="s">
        <v>101</v>
      </c>
      <c r="F7" s="19">
        <v>2.9</v>
      </c>
      <c r="G7" s="23">
        <v>96.88</v>
      </c>
      <c r="H7" s="24">
        <v>17.82</v>
      </c>
      <c r="I7" s="21">
        <v>79.06</v>
      </c>
      <c r="J7" s="27">
        <v>8226.7341040462434</v>
      </c>
      <c r="K7" s="23">
        <v>10081.027068049581</v>
      </c>
      <c r="L7" s="28">
        <v>797006</v>
      </c>
      <c r="M7" s="147"/>
      <c r="N7" s="29" t="s">
        <v>269</v>
      </c>
      <c r="O7" s="150" t="s">
        <v>268</v>
      </c>
    </row>
    <row r="8" spans="1:19" s="15" customFormat="1" ht="23.5" customHeight="1">
      <c r="A8" s="19">
        <v>3</v>
      </c>
      <c r="B8" s="19" t="s">
        <v>100</v>
      </c>
      <c r="C8" s="20" t="s">
        <v>105</v>
      </c>
      <c r="D8" s="21">
        <v>2</v>
      </c>
      <c r="E8" s="22" t="s">
        <v>101</v>
      </c>
      <c r="F8" s="19">
        <v>2.9</v>
      </c>
      <c r="G8" s="23">
        <v>96.88</v>
      </c>
      <c r="H8" s="24">
        <v>17.82</v>
      </c>
      <c r="I8" s="21">
        <v>79.06</v>
      </c>
      <c r="J8" s="27">
        <v>9083.3092485549132</v>
      </c>
      <c r="K8" s="23">
        <v>11130.672906653175</v>
      </c>
      <c r="L8" s="28">
        <v>879991</v>
      </c>
      <c r="M8" s="23"/>
      <c r="N8" s="29" t="s">
        <v>269</v>
      </c>
      <c r="O8" s="149"/>
      <c r="P8" s="15" t="s">
        <v>106</v>
      </c>
      <c r="Q8" s="15" t="str">
        <f t="shared" ref="Q8:Q11" si="0">P8&amp;C8</f>
        <v>1单元202</v>
      </c>
      <c r="R8" s="15" t="str">
        <f>VLOOKUP(Q8,[2]Sheet4!$C:$E,3,FALSE)</f>
        <v>清远天赋-全期-3#高层-1-202</v>
      </c>
      <c r="S8" s="15">
        <f>VLOOKUP(R8,[4]Sheet1!$A:$O,15,FALSE)-L8</f>
        <v>13840</v>
      </c>
    </row>
    <row r="9" spans="1:19" s="15" customFormat="1" ht="23.5" customHeight="1">
      <c r="A9" s="19">
        <v>4</v>
      </c>
      <c r="B9" s="19" t="s">
        <v>100</v>
      </c>
      <c r="C9" s="20" t="s">
        <v>107</v>
      </c>
      <c r="D9" s="21">
        <v>2</v>
      </c>
      <c r="E9" s="22" t="s">
        <v>108</v>
      </c>
      <c r="F9" s="19">
        <v>2.9</v>
      </c>
      <c r="G9" s="23">
        <v>113.51</v>
      </c>
      <c r="H9" s="24">
        <v>20.88</v>
      </c>
      <c r="I9" s="21">
        <v>92.63</v>
      </c>
      <c r="J9" s="27">
        <v>5638.2697559686367</v>
      </c>
      <c r="K9" s="23">
        <v>6909.2086796934045</v>
      </c>
      <c r="L9" s="28">
        <v>640000</v>
      </c>
      <c r="M9" s="23"/>
      <c r="N9" s="29" t="s">
        <v>269</v>
      </c>
      <c r="O9" s="149"/>
      <c r="P9" s="15" t="s">
        <v>102</v>
      </c>
      <c r="Q9" s="15" t="str">
        <f t="shared" si="0"/>
        <v>2单元203</v>
      </c>
      <c r="R9" s="15" t="str">
        <f>VLOOKUP(Q9,[2]Sheet4!$C:$E,3,FALSE)</f>
        <v>清远天赋-全期-3#高层-2-203</v>
      </c>
      <c r="S9" s="15">
        <f>VLOOKUP(Q9,[3]房屋列表信息!$D$1:$T$65536,17,FALSE)-L9</f>
        <v>472126</v>
      </c>
    </row>
    <row r="10" spans="1:19" s="15" customFormat="1" ht="23.5" customHeight="1">
      <c r="A10" s="19">
        <v>5</v>
      </c>
      <c r="B10" s="19" t="s">
        <v>103</v>
      </c>
      <c r="C10" s="20" t="s">
        <v>109</v>
      </c>
      <c r="D10" s="21">
        <v>2</v>
      </c>
      <c r="E10" s="22" t="s">
        <v>110</v>
      </c>
      <c r="F10" s="19">
        <v>2.9</v>
      </c>
      <c r="G10" s="23">
        <v>81.180000000000007</v>
      </c>
      <c r="H10" s="24">
        <v>14.93</v>
      </c>
      <c r="I10" s="21">
        <v>66.25</v>
      </c>
      <c r="J10" s="27">
        <v>8654.7548657304742</v>
      </c>
      <c r="K10" s="23">
        <v>10605.177358490566</v>
      </c>
      <c r="L10" s="28">
        <v>702593</v>
      </c>
      <c r="M10" s="147"/>
      <c r="N10" s="29" t="s">
        <v>269</v>
      </c>
      <c r="O10" s="150" t="s">
        <v>268</v>
      </c>
      <c r="P10" s="15" t="s">
        <v>106</v>
      </c>
      <c r="Q10" s="15" t="str">
        <f t="shared" si="0"/>
        <v>1单元204</v>
      </c>
      <c r="R10" s="15" t="str">
        <f>VLOOKUP(Q10,[2]Sheet4!$C:$E,3,FALSE)</f>
        <v>清远天赋-全期-3#高层-1-204</v>
      </c>
      <c r="S10" s="15">
        <f>VLOOKUP(Q10,[3]房屋列表信息!$D$1:$T$65536,17,FALSE)-L10</f>
        <v>0</v>
      </c>
    </row>
    <row r="11" spans="1:19" s="15" customFormat="1" ht="23.5" customHeight="1">
      <c r="A11" s="19">
        <v>6</v>
      </c>
      <c r="B11" s="19" t="s">
        <v>100</v>
      </c>
      <c r="C11" s="20" t="s">
        <v>109</v>
      </c>
      <c r="D11" s="21">
        <v>2</v>
      </c>
      <c r="E11" s="22" t="s">
        <v>110</v>
      </c>
      <c r="F11" s="19">
        <v>2.9</v>
      </c>
      <c r="G11" s="23">
        <v>81.180000000000007</v>
      </c>
      <c r="H11" s="24">
        <v>14.93</v>
      </c>
      <c r="I11" s="21">
        <v>66.25</v>
      </c>
      <c r="J11" s="27">
        <v>5617.1470805617146</v>
      </c>
      <c r="K11" s="23">
        <v>6883.0188679245284</v>
      </c>
      <c r="L11" s="28">
        <v>456000</v>
      </c>
      <c r="M11" s="147"/>
      <c r="N11" s="29" t="s">
        <v>269</v>
      </c>
      <c r="O11" s="150" t="s">
        <v>271</v>
      </c>
      <c r="P11" s="15" t="s">
        <v>106</v>
      </c>
      <c r="Q11" s="15" t="str">
        <f t="shared" si="0"/>
        <v>1单元204</v>
      </c>
      <c r="R11" s="15" t="str">
        <f>VLOOKUP(Q11,[2]Sheet4!$C:$E,3,FALSE)</f>
        <v>清远天赋-全期-3#高层-1-204</v>
      </c>
      <c r="S11" s="15">
        <f>VLOOKUP(Q11,[3]房屋列表信息!$D$1:$T$65536,17,FALSE)-L11</f>
        <v>246593</v>
      </c>
    </row>
    <row r="12" spans="1:19" s="15" customFormat="1" ht="23.5" customHeight="1">
      <c r="A12" s="19">
        <v>7</v>
      </c>
      <c r="B12" s="19" t="s">
        <v>100</v>
      </c>
      <c r="C12" s="20" t="s">
        <v>111</v>
      </c>
      <c r="D12" s="21">
        <v>2</v>
      </c>
      <c r="E12" s="22" t="s">
        <v>110</v>
      </c>
      <c r="F12" s="19">
        <v>2.9</v>
      </c>
      <c r="G12" s="23">
        <v>81.180000000000007</v>
      </c>
      <c r="H12" s="24">
        <v>14.93</v>
      </c>
      <c r="I12" s="21">
        <v>66.25</v>
      </c>
      <c r="J12" s="27">
        <v>8797.6102488297602</v>
      </c>
      <c r="K12" s="23">
        <v>10780.226415094339</v>
      </c>
      <c r="L12" s="28">
        <v>714190</v>
      </c>
      <c r="M12" s="147"/>
      <c r="N12" s="29" t="s">
        <v>269</v>
      </c>
      <c r="O12" s="150" t="s">
        <v>268</v>
      </c>
    </row>
    <row r="13" spans="1:19" s="15" customFormat="1" ht="23.5" customHeight="1">
      <c r="A13" s="19">
        <v>8</v>
      </c>
      <c r="B13" s="19" t="s">
        <v>100</v>
      </c>
      <c r="C13" s="20" t="s">
        <v>112</v>
      </c>
      <c r="D13" s="21">
        <v>3</v>
      </c>
      <c r="E13" s="22" t="s">
        <v>101</v>
      </c>
      <c r="F13" s="19">
        <v>2.9</v>
      </c>
      <c r="G13" s="23">
        <v>96.88</v>
      </c>
      <c r="H13" s="24">
        <v>17.82</v>
      </c>
      <c r="I13" s="21">
        <v>79.06</v>
      </c>
      <c r="J13" s="27">
        <v>9654.7378199834857</v>
      </c>
      <c r="K13" s="23">
        <v>11830.900581836579</v>
      </c>
      <c r="L13" s="28">
        <v>935351</v>
      </c>
      <c r="M13" s="148"/>
      <c r="N13" s="29" t="s">
        <v>269</v>
      </c>
      <c r="O13" s="149"/>
    </row>
    <row r="14" spans="1:19" s="15" customFormat="1" ht="23.5" customHeight="1">
      <c r="A14" s="19">
        <v>9</v>
      </c>
      <c r="B14" s="19" t="s">
        <v>100</v>
      </c>
      <c r="C14" s="20" t="s">
        <v>113</v>
      </c>
      <c r="D14" s="21">
        <v>3</v>
      </c>
      <c r="E14" s="22" t="s">
        <v>101</v>
      </c>
      <c r="F14" s="19">
        <v>2.9</v>
      </c>
      <c r="G14" s="23">
        <v>96.88</v>
      </c>
      <c r="H14" s="24">
        <v>17.82</v>
      </c>
      <c r="I14" s="21">
        <v>79.06</v>
      </c>
      <c r="J14" s="27">
        <v>6505.2952105697777</v>
      </c>
      <c r="K14" s="23">
        <v>7971.5785479382748</v>
      </c>
      <c r="L14" s="28">
        <v>630233</v>
      </c>
      <c r="M14" s="30" t="s">
        <v>274</v>
      </c>
      <c r="N14" s="29" t="s">
        <v>269</v>
      </c>
      <c r="O14" s="149"/>
    </row>
    <row r="15" spans="1:19" s="15" customFormat="1" ht="23.5" customHeight="1">
      <c r="A15" s="19">
        <v>10</v>
      </c>
      <c r="B15" s="19" t="s">
        <v>100</v>
      </c>
      <c r="C15" s="20" t="s">
        <v>114</v>
      </c>
      <c r="D15" s="21">
        <v>3</v>
      </c>
      <c r="E15" s="22" t="s">
        <v>108</v>
      </c>
      <c r="F15" s="19">
        <v>2.9</v>
      </c>
      <c r="G15" s="23">
        <v>113.51</v>
      </c>
      <c r="H15" s="24">
        <v>20.88</v>
      </c>
      <c r="I15" s="21">
        <v>92.63</v>
      </c>
      <c r="J15" s="27">
        <v>10083.31424544093</v>
      </c>
      <c r="K15" s="23">
        <v>12356.223685631006</v>
      </c>
      <c r="L15" s="28">
        <v>1144557</v>
      </c>
      <c r="M15" s="30"/>
      <c r="N15" s="29" t="s">
        <v>269</v>
      </c>
      <c r="O15" s="149"/>
    </row>
    <row r="16" spans="1:19" s="15" customFormat="1" ht="23.5" customHeight="1">
      <c r="A16" s="19">
        <v>11</v>
      </c>
      <c r="B16" s="19" t="s">
        <v>100</v>
      </c>
      <c r="C16" s="20" t="s">
        <v>115</v>
      </c>
      <c r="D16" s="21">
        <v>3</v>
      </c>
      <c r="E16" s="22" t="s">
        <v>110</v>
      </c>
      <c r="F16" s="19">
        <v>2.9</v>
      </c>
      <c r="G16" s="23">
        <v>81.180000000000007</v>
      </c>
      <c r="H16" s="24">
        <v>14.93</v>
      </c>
      <c r="I16" s="21">
        <v>66.25</v>
      </c>
      <c r="J16" s="27">
        <v>9049.1623552599158</v>
      </c>
      <c r="K16" s="23">
        <v>11088.467924528302</v>
      </c>
      <c r="L16" s="28">
        <v>734611</v>
      </c>
      <c r="M16" s="147"/>
      <c r="N16" s="29" t="s">
        <v>269</v>
      </c>
      <c r="O16" s="150" t="s">
        <v>268</v>
      </c>
    </row>
    <row r="17" spans="1:15" s="15" customFormat="1" ht="23.5" customHeight="1">
      <c r="A17" s="19">
        <v>12</v>
      </c>
      <c r="B17" s="19" t="s">
        <v>103</v>
      </c>
      <c r="C17" s="20" t="s">
        <v>116</v>
      </c>
      <c r="D17" s="21">
        <v>3</v>
      </c>
      <c r="E17" s="22" t="s">
        <v>110</v>
      </c>
      <c r="F17" s="19">
        <v>2.9</v>
      </c>
      <c r="G17" s="23">
        <v>81.180000000000007</v>
      </c>
      <c r="H17" s="24">
        <v>14.93</v>
      </c>
      <c r="I17" s="21">
        <v>66.25</v>
      </c>
      <c r="J17" s="27">
        <v>8654.7548657304742</v>
      </c>
      <c r="K17" s="23">
        <v>10605.177358490566</v>
      </c>
      <c r="L17" s="28">
        <v>702593</v>
      </c>
      <c r="M17" s="147"/>
      <c r="N17" s="29" t="s">
        <v>269</v>
      </c>
      <c r="O17" s="149"/>
    </row>
    <row r="18" spans="1:15" s="15" customFormat="1" ht="23.5" customHeight="1">
      <c r="A18" s="19">
        <v>13</v>
      </c>
      <c r="B18" s="19" t="s">
        <v>100</v>
      </c>
      <c r="C18" s="20" t="s">
        <v>116</v>
      </c>
      <c r="D18" s="21">
        <v>3</v>
      </c>
      <c r="E18" s="22" t="s">
        <v>110</v>
      </c>
      <c r="F18" s="19">
        <v>2.9</v>
      </c>
      <c r="G18" s="23">
        <v>81.180000000000007</v>
      </c>
      <c r="H18" s="24">
        <v>14.93</v>
      </c>
      <c r="I18" s="21">
        <v>66.25</v>
      </c>
      <c r="J18" s="27">
        <v>9186.4129095836397</v>
      </c>
      <c r="K18" s="23">
        <v>11256.649056603774</v>
      </c>
      <c r="L18" s="28">
        <v>745753</v>
      </c>
      <c r="M18" s="30"/>
      <c r="N18" s="29" t="s">
        <v>269</v>
      </c>
      <c r="O18" s="150" t="s">
        <v>268</v>
      </c>
    </row>
    <row r="19" spans="1:15" s="15" customFormat="1" ht="23.5" customHeight="1">
      <c r="A19" s="19">
        <v>14</v>
      </c>
      <c r="B19" s="19" t="s">
        <v>100</v>
      </c>
      <c r="C19" s="20" t="s">
        <v>117</v>
      </c>
      <c r="D19" s="21">
        <v>4</v>
      </c>
      <c r="E19" s="22" t="s">
        <v>101</v>
      </c>
      <c r="F19" s="19">
        <v>2.9</v>
      </c>
      <c r="G19" s="23">
        <v>96.88</v>
      </c>
      <c r="H19" s="24">
        <v>17.82</v>
      </c>
      <c r="I19" s="21">
        <v>79.06</v>
      </c>
      <c r="J19" s="27">
        <v>9511.8806771263426</v>
      </c>
      <c r="K19" s="23">
        <v>11655.843663040729</v>
      </c>
      <c r="L19" s="28">
        <v>921511</v>
      </c>
      <c r="M19" s="30"/>
      <c r="N19" s="29" t="s">
        <v>269</v>
      </c>
      <c r="O19" s="149"/>
    </row>
    <row r="20" spans="1:15" s="15" customFormat="1" ht="23.5" customHeight="1">
      <c r="A20" s="19">
        <v>15</v>
      </c>
      <c r="B20" s="19" t="s">
        <v>100</v>
      </c>
      <c r="C20" s="20" t="s">
        <v>118</v>
      </c>
      <c r="D20" s="21">
        <v>4</v>
      </c>
      <c r="E20" s="22" t="s">
        <v>101</v>
      </c>
      <c r="F20" s="19">
        <v>2.9</v>
      </c>
      <c r="G20" s="23">
        <v>96.88</v>
      </c>
      <c r="H20" s="24">
        <v>17.82</v>
      </c>
      <c r="I20" s="21">
        <v>79.06</v>
      </c>
      <c r="J20" s="27">
        <v>9226.1663914120563</v>
      </c>
      <c r="K20" s="23">
        <v>11305.729825449025</v>
      </c>
      <c r="L20" s="28">
        <v>893831</v>
      </c>
      <c r="M20" s="30"/>
      <c r="N20" s="29" t="s">
        <v>269</v>
      </c>
      <c r="O20" s="149"/>
    </row>
    <row r="21" spans="1:15" s="15" customFormat="1" ht="23.5" customHeight="1">
      <c r="A21" s="19">
        <v>16</v>
      </c>
      <c r="B21" s="19" t="s">
        <v>100</v>
      </c>
      <c r="C21" s="20" t="s">
        <v>119</v>
      </c>
      <c r="D21" s="21">
        <v>4</v>
      </c>
      <c r="E21" s="22" t="s">
        <v>108</v>
      </c>
      <c r="F21" s="19">
        <v>2.9</v>
      </c>
      <c r="G21" s="23">
        <v>113.51</v>
      </c>
      <c r="H21" s="24">
        <v>20.88</v>
      </c>
      <c r="I21" s="21">
        <v>92.63</v>
      </c>
      <c r="J21" s="27">
        <v>9940.4545854990738</v>
      </c>
      <c r="K21" s="23">
        <v>12181.161610709274</v>
      </c>
      <c r="L21" s="28">
        <v>1128341</v>
      </c>
      <c r="M21" s="147"/>
      <c r="N21" s="29" t="s">
        <v>269</v>
      </c>
      <c r="O21" s="149"/>
    </row>
    <row r="22" spans="1:15" s="15" customFormat="1" ht="23.5" customHeight="1">
      <c r="A22" s="19">
        <v>17</v>
      </c>
      <c r="B22" s="19" t="s">
        <v>103</v>
      </c>
      <c r="C22" s="20" t="s">
        <v>120</v>
      </c>
      <c r="D22" s="21">
        <v>4</v>
      </c>
      <c r="E22" s="22" t="s">
        <v>110</v>
      </c>
      <c r="F22" s="19">
        <v>2.9</v>
      </c>
      <c r="G22" s="23">
        <v>81.180000000000007</v>
      </c>
      <c r="H22" s="24">
        <v>14.93</v>
      </c>
      <c r="I22" s="21">
        <v>66.25</v>
      </c>
      <c r="J22" s="27">
        <v>8797.6102488297602</v>
      </c>
      <c r="K22" s="23">
        <v>10780.226415094339</v>
      </c>
      <c r="L22" s="28">
        <v>714190</v>
      </c>
      <c r="M22" s="30"/>
      <c r="N22" s="29" t="s">
        <v>269</v>
      </c>
      <c r="O22" s="149"/>
    </row>
    <row r="23" spans="1:15" s="15" customFormat="1" ht="23.5" customHeight="1">
      <c r="A23" s="19">
        <v>18</v>
      </c>
      <c r="B23" s="19" t="s">
        <v>100</v>
      </c>
      <c r="C23" s="20" t="s">
        <v>120</v>
      </c>
      <c r="D23" s="21">
        <v>4</v>
      </c>
      <c r="E23" s="22" t="s">
        <v>110</v>
      </c>
      <c r="F23" s="19">
        <v>2.9</v>
      </c>
      <c r="G23" s="23">
        <v>81.180000000000007</v>
      </c>
      <c r="H23" s="24">
        <v>14.93</v>
      </c>
      <c r="I23" s="21">
        <v>66.25</v>
      </c>
      <c r="J23" s="27">
        <v>8654.7548657304742</v>
      </c>
      <c r="K23" s="23">
        <v>10605.177358490566</v>
      </c>
      <c r="L23" s="28">
        <v>702593</v>
      </c>
      <c r="M23" s="148"/>
      <c r="N23" s="29" t="s">
        <v>269</v>
      </c>
      <c r="O23" s="149"/>
    </row>
    <row r="24" spans="1:15" s="15" customFormat="1" ht="23.5" customHeight="1">
      <c r="A24" s="19">
        <v>19</v>
      </c>
      <c r="B24" s="19" t="s">
        <v>100</v>
      </c>
      <c r="C24" s="20" t="s">
        <v>121</v>
      </c>
      <c r="D24" s="21">
        <v>4</v>
      </c>
      <c r="E24" s="22" t="s">
        <v>110</v>
      </c>
      <c r="F24" s="19">
        <v>2.9</v>
      </c>
      <c r="G24" s="23">
        <v>81.180000000000007</v>
      </c>
      <c r="H24" s="24">
        <v>14.93</v>
      </c>
      <c r="I24" s="21">
        <v>66.25</v>
      </c>
      <c r="J24" s="27">
        <v>8940.4656319290461</v>
      </c>
      <c r="K24" s="23">
        <v>10955.275471698113</v>
      </c>
      <c r="L24" s="28">
        <v>725787</v>
      </c>
      <c r="M24" s="30"/>
      <c r="N24" s="29" t="s">
        <v>269</v>
      </c>
      <c r="O24" s="149"/>
    </row>
    <row r="25" spans="1:15" s="15" customFormat="1" ht="23.5" customHeight="1">
      <c r="A25" s="19">
        <v>20</v>
      </c>
      <c r="B25" s="19" t="s">
        <v>100</v>
      </c>
      <c r="C25" s="20" t="s">
        <v>122</v>
      </c>
      <c r="D25" s="21">
        <v>5</v>
      </c>
      <c r="E25" s="22" t="s">
        <v>101</v>
      </c>
      <c r="F25" s="19">
        <v>2.9</v>
      </c>
      <c r="G25" s="23">
        <v>96.88</v>
      </c>
      <c r="H25" s="24">
        <v>17.82</v>
      </c>
      <c r="I25" s="21">
        <v>79.06</v>
      </c>
      <c r="J25" s="27">
        <v>9940.4521056977701</v>
      </c>
      <c r="K25" s="23">
        <v>12181.014419428282</v>
      </c>
      <c r="L25" s="28">
        <v>963031</v>
      </c>
      <c r="M25" s="30"/>
      <c r="N25" s="29" t="s">
        <v>269</v>
      </c>
      <c r="O25" s="149"/>
    </row>
    <row r="26" spans="1:15" s="15" customFormat="1" ht="23.5" customHeight="1">
      <c r="A26" s="19">
        <v>21</v>
      </c>
      <c r="B26" s="19" t="s">
        <v>100</v>
      </c>
      <c r="C26" s="20" t="s">
        <v>123</v>
      </c>
      <c r="D26" s="21">
        <v>5</v>
      </c>
      <c r="E26" s="22" t="s">
        <v>101</v>
      </c>
      <c r="F26" s="19">
        <v>2.9</v>
      </c>
      <c r="G26" s="23">
        <v>96.88</v>
      </c>
      <c r="H26" s="24">
        <v>17.82</v>
      </c>
      <c r="I26" s="21">
        <v>79.06</v>
      </c>
      <c r="J26" s="27">
        <v>9654.7378199834857</v>
      </c>
      <c r="K26" s="23">
        <v>11830.900581836579</v>
      </c>
      <c r="L26" s="28">
        <v>935351</v>
      </c>
      <c r="M26" s="30"/>
      <c r="N26" s="29" t="s">
        <v>269</v>
      </c>
      <c r="O26" s="149"/>
    </row>
    <row r="27" spans="1:15" s="15" customFormat="1" ht="23.5" customHeight="1">
      <c r="A27" s="19">
        <v>22</v>
      </c>
      <c r="B27" s="19" t="s">
        <v>100</v>
      </c>
      <c r="C27" s="20" t="s">
        <v>124</v>
      </c>
      <c r="D27" s="21">
        <v>5</v>
      </c>
      <c r="E27" s="22" t="s">
        <v>108</v>
      </c>
      <c r="F27" s="19">
        <v>2.9</v>
      </c>
      <c r="G27" s="23">
        <v>113.51</v>
      </c>
      <c r="H27" s="24">
        <v>20.88</v>
      </c>
      <c r="I27" s="21">
        <v>92.63</v>
      </c>
      <c r="J27" s="27">
        <v>10369.03356532464</v>
      </c>
      <c r="K27" s="23">
        <v>12706.347835474469</v>
      </c>
      <c r="L27" s="28">
        <v>1176989</v>
      </c>
      <c r="M27" s="30"/>
      <c r="N27" s="29" t="s">
        <v>269</v>
      </c>
      <c r="O27" s="149"/>
    </row>
    <row r="28" spans="1:15" s="15" customFormat="1" ht="23.5" customHeight="1">
      <c r="A28" s="19">
        <v>23</v>
      </c>
      <c r="B28" s="19" t="s">
        <v>100</v>
      </c>
      <c r="C28" s="20" t="s">
        <v>125</v>
      </c>
      <c r="D28" s="21">
        <v>5</v>
      </c>
      <c r="E28" s="22" t="s">
        <v>110</v>
      </c>
      <c r="F28" s="19">
        <v>2.9</v>
      </c>
      <c r="G28" s="23">
        <v>81.180000000000007</v>
      </c>
      <c r="H28" s="24">
        <v>14.93</v>
      </c>
      <c r="I28" s="21">
        <v>66.25</v>
      </c>
      <c r="J28" s="27">
        <v>9083.3210150283321</v>
      </c>
      <c r="K28" s="23">
        <v>11130.324528301886</v>
      </c>
      <c r="L28" s="28">
        <v>737384</v>
      </c>
      <c r="M28" s="30"/>
      <c r="N28" s="29" t="s">
        <v>269</v>
      </c>
      <c r="O28" s="149"/>
    </row>
    <row r="29" spans="1:15" s="15" customFormat="1" ht="23.5" customHeight="1">
      <c r="A29" s="19">
        <v>24</v>
      </c>
      <c r="B29" s="19" t="s">
        <v>103</v>
      </c>
      <c r="C29" s="20" t="s">
        <v>125</v>
      </c>
      <c r="D29" s="21">
        <v>5</v>
      </c>
      <c r="E29" s="22" t="s">
        <v>110</v>
      </c>
      <c r="F29" s="19">
        <v>2.9</v>
      </c>
      <c r="G29" s="23">
        <v>81.180000000000007</v>
      </c>
      <c r="H29" s="24">
        <v>14.93</v>
      </c>
      <c r="I29" s="21">
        <v>66.25</v>
      </c>
      <c r="J29" s="27">
        <v>9226.1763981276163</v>
      </c>
      <c r="K29" s="23">
        <v>11305.373584905661</v>
      </c>
      <c r="L29" s="28">
        <v>748981</v>
      </c>
      <c r="M29" s="30"/>
      <c r="N29" s="29" t="s">
        <v>269</v>
      </c>
      <c r="O29" s="149"/>
    </row>
    <row r="30" spans="1:15" s="15" customFormat="1" ht="23.5" customHeight="1">
      <c r="A30" s="19">
        <v>25</v>
      </c>
      <c r="B30" s="19" t="s">
        <v>103</v>
      </c>
      <c r="C30" s="20" t="s">
        <v>126</v>
      </c>
      <c r="D30" s="21">
        <v>5</v>
      </c>
      <c r="E30" s="22" t="s">
        <v>110</v>
      </c>
      <c r="F30" s="19">
        <v>2.9</v>
      </c>
      <c r="G30" s="23">
        <v>81.180000000000007</v>
      </c>
      <c r="H30" s="24">
        <v>14.93</v>
      </c>
      <c r="I30" s="21">
        <v>66.25</v>
      </c>
      <c r="J30" s="27">
        <v>6545.8856861295881</v>
      </c>
      <c r="K30" s="23">
        <v>8021.0566037735853</v>
      </c>
      <c r="L30" s="28">
        <v>531395</v>
      </c>
      <c r="M30" s="30" t="s">
        <v>274</v>
      </c>
      <c r="N30" s="29" t="s">
        <v>269</v>
      </c>
      <c r="O30" s="149"/>
    </row>
    <row r="31" spans="1:15" s="15" customFormat="1" ht="23.5" customHeight="1">
      <c r="A31" s="19">
        <v>26</v>
      </c>
      <c r="B31" s="19" t="s">
        <v>100</v>
      </c>
      <c r="C31" s="20" t="s">
        <v>126</v>
      </c>
      <c r="D31" s="21">
        <v>5</v>
      </c>
      <c r="E31" s="22" t="s">
        <v>110</v>
      </c>
      <c r="F31" s="19">
        <v>2.9</v>
      </c>
      <c r="G31" s="23">
        <v>81.180000000000007</v>
      </c>
      <c r="H31" s="24">
        <v>14.93</v>
      </c>
      <c r="I31" s="21">
        <v>66.25</v>
      </c>
      <c r="J31" s="27">
        <v>9369.0440995319041</v>
      </c>
      <c r="K31" s="23">
        <v>11480.437735849056</v>
      </c>
      <c r="L31" s="28">
        <v>760579</v>
      </c>
      <c r="M31" s="30"/>
      <c r="N31" s="29" t="s">
        <v>269</v>
      </c>
      <c r="O31" s="149"/>
    </row>
    <row r="32" spans="1:15" s="15" customFormat="1" ht="23.5" customHeight="1">
      <c r="A32" s="19">
        <v>27</v>
      </c>
      <c r="B32" s="19" t="s">
        <v>103</v>
      </c>
      <c r="C32" s="20" t="s">
        <v>127</v>
      </c>
      <c r="D32" s="21">
        <v>6</v>
      </c>
      <c r="E32" s="22" t="s">
        <v>101</v>
      </c>
      <c r="F32" s="19">
        <v>2.9</v>
      </c>
      <c r="G32" s="23">
        <v>96.88</v>
      </c>
      <c r="H32" s="24">
        <v>17.82</v>
      </c>
      <c r="I32" s="21">
        <v>79.06</v>
      </c>
      <c r="J32" s="27">
        <v>9540.462427745666</v>
      </c>
      <c r="K32" s="23">
        <v>11690.867695421199</v>
      </c>
      <c r="L32" s="28">
        <v>924280</v>
      </c>
      <c r="M32" s="148"/>
      <c r="N32" s="29" t="s">
        <v>269</v>
      </c>
      <c r="O32" s="149"/>
    </row>
    <row r="33" spans="1:15" s="15" customFormat="1" ht="23.5" customHeight="1">
      <c r="A33" s="19">
        <v>28</v>
      </c>
      <c r="B33" s="19" t="s">
        <v>100</v>
      </c>
      <c r="C33" s="20" t="s">
        <v>128</v>
      </c>
      <c r="D33" s="21">
        <v>6</v>
      </c>
      <c r="E33" s="22" t="s">
        <v>101</v>
      </c>
      <c r="F33" s="19">
        <v>2.9</v>
      </c>
      <c r="G33" s="23">
        <v>96.88</v>
      </c>
      <c r="H33" s="24">
        <v>17.82</v>
      </c>
      <c r="I33" s="21">
        <v>79.06</v>
      </c>
      <c r="J33" s="27">
        <v>9683.3195706028073</v>
      </c>
      <c r="K33" s="23">
        <v>11865.92461421705</v>
      </c>
      <c r="L33" s="28">
        <v>938120</v>
      </c>
      <c r="M33" s="30"/>
      <c r="N33" s="29" t="s">
        <v>269</v>
      </c>
      <c r="O33" s="149"/>
    </row>
    <row r="34" spans="1:15" s="15" customFormat="1" ht="23.5" customHeight="1">
      <c r="A34" s="19">
        <v>29</v>
      </c>
      <c r="B34" s="19" t="s">
        <v>103</v>
      </c>
      <c r="C34" s="20" t="s">
        <v>129</v>
      </c>
      <c r="D34" s="21">
        <v>6</v>
      </c>
      <c r="E34" s="22" t="s">
        <v>110</v>
      </c>
      <c r="F34" s="19">
        <v>2.9</v>
      </c>
      <c r="G34" s="23">
        <v>81.180000000000007</v>
      </c>
      <c r="H34" s="24">
        <v>14.93</v>
      </c>
      <c r="I34" s="21">
        <v>66.25</v>
      </c>
      <c r="J34" s="27">
        <v>9254.7425474254742</v>
      </c>
      <c r="K34" s="23">
        <v>11340.377358490567</v>
      </c>
      <c r="L34" s="28">
        <v>751300</v>
      </c>
      <c r="M34" s="30"/>
      <c r="N34" s="29" t="s">
        <v>269</v>
      </c>
      <c r="O34" s="149"/>
    </row>
    <row r="35" spans="1:15" s="15" customFormat="1" ht="23.5" customHeight="1">
      <c r="A35" s="19">
        <v>30</v>
      </c>
      <c r="B35" s="19" t="s">
        <v>100</v>
      </c>
      <c r="C35" s="20" t="s">
        <v>129</v>
      </c>
      <c r="D35" s="21">
        <v>6</v>
      </c>
      <c r="E35" s="22" t="s">
        <v>110</v>
      </c>
      <c r="F35" s="19">
        <v>2.9</v>
      </c>
      <c r="G35" s="23">
        <v>81.180000000000007</v>
      </c>
      <c r="H35" s="24">
        <v>14.93</v>
      </c>
      <c r="I35" s="21">
        <v>66.25</v>
      </c>
      <c r="J35" s="27">
        <v>9111.8871643261882</v>
      </c>
      <c r="K35" s="23">
        <v>11165.328301886793</v>
      </c>
      <c r="L35" s="28">
        <v>739703</v>
      </c>
      <c r="M35" s="30"/>
      <c r="N35" s="29" t="s">
        <v>269</v>
      </c>
      <c r="O35" s="149"/>
    </row>
    <row r="36" spans="1:15" s="15" customFormat="1" ht="23.5" customHeight="1">
      <c r="A36" s="19">
        <v>31</v>
      </c>
      <c r="B36" s="19" t="s">
        <v>100</v>
      </c>
      <c r="C36" s="20" t="s">
        <v>130</v>
      </c>
      <c r="D36" s="21">
        <v>6</v>
      </c>
      <c r="E36" s="22" t="s">
        <v>110</v>
      </c>
      <c r="F36" s="19">
        <v>2.9</v>
      </c>
      <c r="G36" s="23">
        <v>81.180000000000007</v>
      </c>
      <c r="H36" s="24">
        <v>14.93</v>
      </c>
      <c r="I36" s="21">
        <v>66.25</v>
      </c>
      <c r="J36" s="27">
        <v>9397.5979305247583</v>
      </c>
      <c r="K36" s="23">
        <v>11515.42641509434</v>
      </c>
      <c r="L36" s="28">
        <v>762897</v>
      </c>
      <c r="M36" s="30"/>
      <c r="N36" s="29" t="s">
        <v>269</v>
      </c>
      <c r="O36" s="149"/>
    </row>
    <row r="37" spans="1:15" s="15" customFormat="1" ht="23.5" customHeight="1">
      <c r="A37" s="19">
        <v>32</v>
      </c>
      <c r="B37" s="19" t="s">
        <v>103</v>
      </c>
      <c r="C37" s="20" t="s">
        <v>131</v>
      </c>
      <c r="D37" s="21">
        <v>7</v>
      </c>
      <c r="E37" s="22" t="s">
        <v>101</v>
      </c>
      <c r="F37" s="19">
        <v>2.9</v>
      </c>
      <c r="G37" s="23">
        <v>96.88</v>
      </c>
      <c r="H37" s="24">
        <v>17.82</v>
      </c>
      <c r="I37" s="21">
        <v>79.06</v>
      </c>
      <c r="J37" s="27">
        <v>9569.0441783649876</v>
      </c>
      <c r="K37" s="23">
        <v>11725.891727801669</v>
      </c>
      <c r="L37" s="28">
        <v>927049</v>
      </c>
      <c r="M37" s="30"/>
      <c r="N37" s="29" t="s">
        <v>269</v>
      </c>
      <c r="O37" s="149"/>
    </row>
    <row r="38" spans="1:15" s="15" customFormat="1" ht="23.5" customHeight="1">
      <c r="A38" s="19">
        <v>33</v>
      </c>
      <c r="B38" s="19" t="s">
        <v>100</v>
      </c>
      <c r="C38" s="20" t="s">
        <v>132</v>
      </c>
      <c r="D38" s="21">
        <v>7</v>
      </c>
      <c r="E38" s="22" t="s">
        <v>101</v>
      </c>
      <c r="F38" s="19">
        <v>2.9</v>
      </c>
      <c r="G38" s="23">
        <v>96.88</v>
      </c>
      <c r="H38" s="24">
        <v>17.82</v>
      </c>
      <c r="I38" s="21">
        <v>79.06</v>
      </c>
      <c r="J38" s="27">
        <v>9711.9013212221307</v>
      </c>
      <c r="K38" s="23">
        <v>11900.948646597521</v>
      </c>
      <c r="L38" s="28">
        <v>940889</v>
      </c>
      <c r="M38" s="30"/>
      <c r="N38" s="29" t="s">
        <v>269</v>
      </c>
      <c r="O38" s="149"/>
    </row>
    <row r="39" spans="1:15" s="15" customFormat="1" ht="23.5" customHeight="1">
      <c r="A39" s="19">
        <v>34</v>
      </c>
      <c r="B39" s="19" t="s">
        <v>100</v>
      </c>
      <c r="C39" s="20" t="s">
        <v>133</v>
      </c>
      <c r="D39" s="21">
        <v>7</v>
      </c>
      <c r="E39" s="22" t="s">
        <v>108</v>
      </c>
      <c r="F39" s="19">
        <v>2.9</v>
      </c>
      <c r="G39" s="23">
        <v>113.51</v>
      </c>
      <c r="H39" s="24">
        <v>20.88</v>
      </c>
      <c r="I39" s="21">
        <v>92.63</v>
      </c>
      <c r="J39" s="27">
        <v>10426.182715179279</v>
      </c>
      <c r="K39" s="23">
        <v>12776.379142826299</v>
      </c>
      <c r="L39" s="28">
        <v>1183476</v>
      </c>
      <c r="M39" s="147"/>
      <c r="N39" s="29" t="s">
        <v>269</v>
      </c>
      <c r="O39" s="149"/>
    </row>
    <row r="40" spans="1:15" s="15" customFormat="1" ht="23.5" customHeight="1">
      <c r="A40" s="19">
        <v>35</v>
      </c>
      <c r="B40" s="19" t="s">
        <v>100</v>
      </c>
      <c r="C40" s="20" t="s">
        <v>134</v>
      </c>
      <c r="D40" s="21">
        <v>7</v>
      </c>
      <c r="E40" s="22" t="s">
        <v>110</v>
      </c>
      <c r="F40" s="19">
        <v>2.9</v>
      </c>
      <c r="G40" s="23">
        <v>81.180000000000007</v>
      </c>
      <c r="H40" s="24">
        <v>14.93</v>
      </c>
      <c r="I40" s="21">
        <v>66.25</v>
      </c>
      <c r="J40" s="27">
        <v>9140.4656319290461</v>
      </c>
      <c r="K40" s="23">
        <v>11200.347169811321</v>
      </c>
      <c r="L40" s="28">
        <v>742023</v>
      </c>
      <c r="M40" s="30"/>
      <c r="N40" s="29" t="s">
        <v>269</v>
      </c>
      <c r="O40" s="149"/>
    </row>
    <row r="41" spans="1:15" s="15" customFormat="1" ht="23.5" customHeight="1">
      <c r="A41" s="19">
        <v>36</v>
      </c>
      <c r="B41" s="19" t="s">
        <v>103</v>
      </c>
      <c r="C41" s="20" t="s">
        <v>134</v>
      </c>
      <c r="D41" s="21">
        <v>7</v>
      </c>
      <c r="E41" s="22" t="s">
        <v>110</v>
      </c>
      <c r="F41" s="19">
        <v>2.9</v>
      </c>
      <c r="G41" s="23">
        <v>81.180000000000007</v>
      </c>
      <c r="H41" s="24">
        <v>14.93</v>
      </c>
      <c r="I41" s="21">
        <v>66.25</v>
      </c>
      <c r="J41" s="27">
        <v>9283.3210150283321</v>
      </c>
      <c r="K41" s="23">
        <v>11375.396226415094</v>
      </c>
      <c r="L41" s="28">
        <v>753620</v>
      </c>
      <c r="M41" s="30"/>
      <c r="N41" s="29" t="s">
        <v>269</v>
      </c>
      <c r="O41" s="149"/>
    </row>
    <row r="42" spans="1:15" s="15" customFormat="1" ht="23.5" customHeight="1">
      <c r="A42" s="19">
        <v>37</v>
      </c>
      <c r="B42" s="19" t="s">
        <v>103</v>
      </c>
      <c r="C42" s="20" t="s">
        <v>135</v>
      </c>
      <c r="D42" s="21">
        <v>7</v>
      </c>
      <c r="E42" s="22" t="s">
        <v>110</v>
      </c>
      <c r="F42" s="19">
        <v>2.9</v>
      </c>
      <c r="G42" s="23">
        <v>81.180000000000007</v>
      </c>
      <c r="H42" s="24">
        <v>14.93</v>
      </c>
      <c r="I42" s="21">
        <v>66.25</v>
      </c>
      <c r="J42" s="27">
        <v>7339.0859817689079</v>
      </c>
      <c r="K42" s="23">
        <v>8993.0113207547165</v>
      </c>
      <c r="L42" s="28">
        <v>595787</v>
      </c>
      <c r="M42" s="147"/>
      <c r="N42" s="29" t="s">
        <v>269</v>
      </c>
      <c r="O42" s="150" t="s">
        <v>268</v>
      </c>
    </row>
    <row r="43" spans="1:15" s="15" customFormat="1" ht="23.5" customHeight="1">
      <c r="A43" s="19">
        <v>38</v>
      </c>
      <c r="B43" s="19" t="s">
        <v>100</v>
      </c>
      <c r="C43" s="20" t="s">
        <v>135</v>
      </c>
      <c r="D43" s="21">
        <v>7</v>
      </c>
      <c r="E43" s="22" t="s">
        <v>110</v>
      </c>
      <c r="F43" s="19">
        <v>2.9</v>
      </c>
      <c r="G43" s="23">
        <v>81.180000000000007</v>
      </c>
      <c r="H43" s="24">
        <v>14.93</v>
      </c>
      <c r="I43" s="21">
        <v>66.25</v>
      </c>
      <c r="J43" s="27">
        <v>9426.1763981276163</v>
      </c>
      <c r="K43" s="23">
        <v>11550.445283018867</v>
      </c>
      <c r="L43" s="28">
        <v>765217</v>
      </c>
      <c r="M43" s="148"/>
      <c r="N43" s="29" t="s">
        <v>269</v>
      </c>
      <c r="O43" s="149"/>
    </row>
    <row r="44" spans="1:15" s="15" customFormat="1" ht="23.5" customHeight="1">
      <c r="A44" s="19">
        <v>39</v>
      </c>
      <c r="B44" s="19" t="s">
        <v>100</v>
      </c>
      <c r="C44" s="20" t="s">
        <v>136</v>
      </c>
      <c r="D44" s="21">
        <v>8</v>
      </c>
      <c r="E44" s="22" t="s">
        <v>101</v>
      </c>
      <c r="F44" s="19">
        <v>2.9</v>
      </c>
      <c r="G44" s="23">
        <v>96.88</v>
      </c>
      <c r="H44" s="24">
        <v>17.82</v>
      </c>
      <c r="I44" s="21">
        <v>79.06</v>
      </c>
      <c r="J44" s="27">
        <v>10026.17671345995</v>
      </c>
      <c r="K44" s="23">
        <v>12286.061219327094</v>
      </c>
      <c r="L44" s="28">
        <v>971336</v>
      </c>
      <c r="M44" s="30"/>
      <c r="N44" s="29" t="s">
        <v>269</v>
      </c>
      <c r="O44" s="149"/>
    </row>
    <row r="45" spans="1:15" s="15" customFormat="1" ht="23.5" customHeight="1">
      <c r="A45" s="19">
        <v>40</v>
      </c>
      <c r="B45" s="19" t="s">
        <v>103</v>
      </c>
      <c r="C45" s="20" t="s">
        <v>136</v>
      </c>
      <c r="D45" s="21">
        <v>8</v>
      </c>
      <c r="E45" s="22" t="s">
        <v>101</v>
      </c>
      <c r="F45" s="19">
        <v>2.9</v>
      </c>
      <c r="G45" s="23">
        <v>96.88</v>
      </c>
      <c r="H45" s="24">
        <v>17.82</v>
      </c>
      <c r="I45" s="21">
        <v>79.06</v>
      </c>
      <c r="J45" s="27">
        <v>9597.6052848885229</v>
      </c>
      <c r="K45" s="23">
        <v>11760.89046293954</v>
      </c>
      <c r="L45" s="28">
        <v>929816</v>
      </c>
      <c r="M45" s="30"/>
      <c r="N45" s="29" t="s">
        <v>269</v>
      </c>
      <c r="O45" s="149"/>
    </row>
    <row r="46" spans="1:15" s="15" customFormat="1" ht="23.5" customHeight="1">
      <c r="A46" s="19">
        <v>41</v>
      </c>
      <c r="B46" s="19" t="s">
        <v>100</v>
      </c>
      <c r="C46" s="20" t="s">
        <v>137</v>
      </c>
      <c r="D46" s="21">
        <v>8</v>
      </c>
      <c r="E46" s="22" t="s">
        <v>108</v>
      </c>
      <c r="F46" s="19">
        <v>2.9</v>
      </c>
      <c r="G46" s="23">
        <v>113.51</v>
      </c>
      <c r="H46" s="24">
        <v>20.88</v>
      </c>
      <c r="I46" s="21">
        <v>92.63</v>
      </c>
      <c r="J46" s="27">
        <v>10454.752885208351</v>
      </c>
      <c r="K46" s="23">
        <v>12811.389398682933</v>
      </c>
      <c r="L46" s="28">
        <v>1186719</v>
      </c>
      <c r="M46" s="147"/>
      <c r="N46" s="29" t="s">
        <v>269</v>
      </c>
      <c r="O46" s="149"/>
    </row>
    <row r="47" spans="1:15" s="15" customFormat="1" ht="23.5" customHeight="1">
      <c r="A47" s="19">
        <v>42</v>
      </c>
      <c r="B47" s="19" t="s">
        <v>103</v>
      </c>
      <c r="C47" s="20" t="s">
        <v>138</v>
      </c>
      <c r="D47" s="21">
        <v>8</v>
      </c>
      <c r="E47" s="22" t="s">
        <v>110</v>
      </c>
      <c r="F47" s="19">
        <v>2.9</v>
      </c>
      <c r="G47" s="23">
        <v>81.180000000000007</v>
      </c>
      <c r="H47" s="24">
        <v>14.93</v>
      </c>
      <c r="I47" s="21">
        <v>66.25</v>
      </c>
      <c r="J47" s="27">
        <v>9311.8871643261882</v>
      </c>
      <c r="K47" s="23">
        <v>11410.4</v>
      </c>
      <c r="L47" s="28">
        <v>755939</v>
      </c>
      <c r="M47" s="30"/>
      <c r="N47" s="29" t="s">
        <v>269</v>
      </c>
      <c r="O47" s="149"/>
    </row>
    <row r="48" spans="1:15" s="15" customFormat="1" ht="23.5" customHeight="1">
      <c r="A48" s="19">
        <v>43</v>
      </c>
      <c r="B48" s="19" t="s">
        <v>100</v>
      </c>
      <c r="C48" s="20" t="s">
        <v>138</v>
      </c>
      <c r="D48" s="21">
        <v>8</v>
      </c>
      <c r="E48" s="22" t="s">
        <v>110</v>
      </c>
      <c r="F48" s="19">
        <v>2.9</v>
      </c>
      <c r="G48" s="23">
        <v>81.180000000000007</v>
      </c>
      <c r="H48" s="24">
        <v>14.93</v>
      </c>
      <c r="I48" s="21">
        <v>66.25</v>
      </c>
      <c r="J48" s="27">
        <v>9316.8021680216789</v>
      </c>
      <c r="K48" s="23">
        <v>11416.422641509434</v>
      </c>
      <c r="L48" s="28">
        <v>756338</v>
      </c>
      <c r="M48" s="147"/>
      <c r="N48" s="29" t="s">
        <v>269</v>
      </c>
      <c r="O48" s="150" t="s">
        <v>268</v>
      </c>
    </row>
    <row r="49" spans="1:15" s="15" customFormat="1" ht="23.5" customHeight="1">
      <c r="A49" s="19">
        <v>44</v>
      </c>
      <c r="B49" s="19" t="s">
        <v>100</v>
      </c>
      <c r="C49" s="20" t="s">
        <v>139</v>
      </c>
      <c r="D49" s="21">
        <v>8</v>
      </c>
      <c r="E49" s="22" t="s">
        <v>110</v>
      </c>
      <c r="F49" s="19">
        <v>2.9</v>
      </c>
      <c r="G49" s="23">
        <v>81.180000000000007</v>
      </c>
      <c r="H49" s="24">
        <v>14.93</v>
      </c>
      <c r="I49" s="21">
        <v>66.25</v>
      </c>
      <c r="J49" s="27">
        <v>9454.0527223454046</v>
      </c>
      <c r="K49" s="23">
        <v>11584.603773584906</v>
      </c>
      <c r="L49" s="28">
        <v>767480</v>
      </c>
      <c r="M49" s="147"/>
      <c r="N49" s="29" t="s">
        <v>269</v>
      </c>
      <c r="O49" s="150" t="s">
        <v>268</v>
      </c>
    </row>
    <row r="50" spans="1:15" s="15" customFormat="1" ht="23.5" customHeight="1">
      <c r="A50" s="19">
        <v>45</v>
      </c>
      <c r="B50" s="19" t="s">
        <v>103</v>
      </c>
      <c r="C50" s="20" t="s">
        <v>140</v>
      </c>
      <c r="D50" s="21">
        <v>9</v>
      </c>
      <c r="E50" s="22" t="s">
        <v>101</v>
      </c>
      <c r="F50" s="19">
        <v>2.9</v>
      </c>
      <c r="G50" s="23">
        <v>96.88</v>
      </c>
      <c r="H50" s="24">
        <v>17.82</v>
      </c>
      <c r="I50" s="21">
        <v>79.06</v>
      </c>
      <c r="J50" s="27">
        <v>9626.1767134599504</v>
      </c>
      <c r="K50" s="23">
        <v>11795.901846698709</v>
      </c>
      <c r="L50" s="28">
        <v>932584</v>
      </c>
      <c r="M50" s="148"/>
      <c r="N50" s="29" t="s">
        <v>269</v>
      </c>
      <c r="O50" s="149"/>
    </row>
    <row r="51" spans="1:15" s="15" customFormat="1" ht="23.5" customHeight="1">
      <c r="A51" s="19">
        <v>46</v>
      </c>
      <c r="B51" s="19" t="s">
        <v>100</v>
      </c>
      <c r="C51" s="20" t="s">
        <v>141</v>
      </c>
      <c r="D51" s="21">
        <v>9</v>
      </c>
      <c r="E51" s="22" t="s">
        <v>108</v>
      </c>
      <c r="F51" s="19">
        <v>2.9</v>
      </c>
      <c r="G51" s="23">
        <v>113.51</v>
      </c>
      <c r="H51" s="24">
        <v>20.88</v>
      </c>
      <c r="I51" s="21">
        <v>92.63</v>
      </c>
      <c r="J51" s="27">
        <v>10483.31424544093</v>
      </c>
      <c r="K51" s="23">
        <v>12846.388858901004</v>
      </c>
      <c r="L51" s="28">
        <v>1189961</v>
      </c>
      <c r="M51" s="147"/>
      <c r="N51" s="29" t="s">
        <v>269</v>
      </c>
      <c r="O51" s="149"/>
    </row>
    <row r="52" spans="1:15" s="15" customFormat="1" ht="23.5" customHeight="1">
      <c r="A52" s="19">
        <v>47</v>
      </c>
      <c r="B52" s="19" t="s">
        <v>100</v>
      </c>
      <c r="C52" s="20" t="s">
        <v>142</v>
      </c>
      <c r="D52" s="21">
        <v>9</v>
      </c>
      <c r="E52" s="22" t="s">
        <v>110</v>
      </c>
      <c r="F52" s="19">
        <v>2.9</v>
      </c>
      <c r="G52" s="23">
        <v>81.180000000000007</v>
      </c>
      <c r="H52" s="24">
        <v>14.93</v>
      </c>
      <c r="I52" s="21">
        <v>66.25</v>
      </c>
      <c r="J52" s="27">
        <v>9197.5979305247583</v>
      </c>
      <c r="K52" s="23">
        <v>11270.354716981132</v>
      </c>
      <c r="L52" s="28">
        <v>746661</v>
      </c>
      <c r="M52" s="30"/>
      <c r="N52" s="29" t="s">
        <v>269</v>
      </c>
      <c r="O52" s="149"/>
    </row>
    <row r="53" spans="1:15" s="15" customFormat="1" ht="23.5" customHeight="1">
      <c r="A53" s="19">
        <v>48</v>
      </c>
      <c r="B53" s="19" t="s">
        <v>103</v>
      </c>
      <c r="C53" s="20" t="s">
        <v>142</v>
      </c>
      <c r="D53" s="21">
        <v>9</v>
      </c>
      <c r="E53" s="22" t="s">
        <v>110</v>
      </c>
      <c r="F53" s="19">
        <v>2.9</v>
      </c>
      <c r="G53" s="23">
        <v>81.180000000000007</v>
      </c>
      <c r="H53" s="24">
        <v>14.93</v>
      </c>
      <c r="I53" s="21">
        <v>66.25</v>
      </c>
      <c r="J53" s="27">
        <v>9340.4656319290461</v>
      </c>
      <c r="K53" s="23">
        <v>11445.418867924529</v>
      </c>
      <c r="L53" s="28">
        <v>758259</v>
      </c>
      <c r="M53" s="30"/>
      <c r="N53" s="29" t="s">
        <v>269</v>
      </c>
      <c r="O53" s="149"/>
    </row>
    <row r="54" spans="1:15" s="15" customFormat="1" ht="23.5" customHeight="1">
      <c r="A54" s="19">
        <v>49</v>
      </c>
      <c r="B54" s="19" t="s">
        <v>100</v>
      </c>
      <c r="C54" s="20" t="s">
        <v>143</v>
      </c>
      <c r="D54" s="21">
        <v>9</v>
      </c>
      <c r="E54" s="22" t="s">
        <v>110</v>
      </c>
      <c r="F54" s="19">
        <v>2.9</v>
      </c>
      <c r="G54" s="23">
        <v>81.180000000000007</v>
      </c>
      <c r="H54" s="24">
        <v>14.93</v>
      </c>
      <c r="I54" s="21">
        <v>66.25</v>
      </c>
      <c r="J54" s="27">
        <v>9483.3210150283321</v>
      </c>
      <c r="K54" s="23">
        <v>11620.467924528302</v>
      </c>
      <c r="L54" s="28">
        <v>769856</v>
      </c>
      <c r="M54" s="147"/>
      <c r="N54" s="29" t="s">
        <v>269</v>
      </c>
      <c r="O54" s="149"/>
    </row>
    <row r="55" spans="1:15" s="15" customFormat="1" ht="23.5" customHeight="1">
      <c r="A55" s="19">
        <v>50</v>
      </c>
      <c r="B55" s="19" t="s">
        <v>103</v>
      </c>
      <c r="C55" s="20" t="s">
        <v>144</v>
      </c>
      <c r="D55" s="21">
        <v>10</v>
      </c>
      <c r="E55" s="22" t="s">
        <v>101</v>
      </c>
      <c r="F55" s="19">
        <v>2.9</v>
      </c>
      <c r="G55" s="23">
        <v>96.88</v>
      </c>
      <c r="H55" s="24">
        <v>17.82</v>
      </c>
      <c r="I55" s="21">
        <v>79.06</v>
      </c>
      <c r="J55" s="27">
        <v>7832.8654004954587</v>
      </c>
      <c r="K55" s="23">
        <v>9598.3809764735634</v>
      </c>
      <c r="L55" s="28">
        <v>758848</v>
      </c>
      <c r="M55" s="147" t="s">
        <v>274</v>
      </c>
      <c r="N55" s="29" t="s">
        <v>269</v>
      </c>
      <c r="O55" s="149"/>
    </row>
    <row r="56" spans="1:15" s="15" customFormat="1" ht="23.5" customHeight="1">
      <c r="A56" s="19">
        <v>51</v>
      </c>
      <c r="B56" s="19" t="s">
        <v>100</v>
      </c>
      <c r="C56" s="20" t="s">
        <v>145</v>
      </c>
      <c r="D56" s="21">
        <v>10</v>
      </c>
      <c r="E56" s="22" t="s">
        <v>101</v>
      </c>
      <c r="F56" s="19">
        <v>2.9</v>
      </c>
      <c r="G56" s="23">
        <v>96.88</v>
      </c>
      <c r="H56" s="24">
        <v>17.82</v>
      </c>
      <c r="I56" s="21">
        <v>79.06</v>
      </c>
      <c r="J56" s="27">
        <v>9797.5949628406288</v>
      </c>
      <c r="K56" s="23">
        <v>12005.95750063243</v>
      </c>
      <c r="L56" s="28">
        <v>949191</v>
      </c>
      <c r="M56" s="147"/>
      <c r="N56" s="29" t="s">
        <v>269</v>
      </c>
      <c r="O56" s="149"/>
    </row>
    <row r="57" spans="1:15" s="15" customFormat="1" ht="23.5" customHeight="1">
      <c r="A57" s="19">
        <v>52</v>
      </c>
      <c r="B57" s="19" t="s">
        <v>100</v>
      </c>
      <c r="C57" s="20" t="s">
        <v>146</v>
      </c>
      <c r="D57" s="21">
        <v>10</v>
      </c>
      <c r="E57" s="22" t="s">
        <v>108</v>
      </c>
      <c r="F57" s="19">
        <v>2.9</v>
      </c>
      <c r="G57" s="23">
        <v>113.51</v>
      </c>
      <c r="H57" s="24">
        <v>20.88</v>
      </c>
      <c r="I57" s="21">
        <v>92.63</v>
      </c>
      <c r="J57" s="27">
        <v>7119.5489384195225</v>
      </c>
      <c r="K57" s="23">
        <v>8724.3873475116052</v>
      </c>
      <c r="L57" s="28">
        <v>808140</v>
      </c>
      <c r="M57" s="148" t="s">
        <v>274</v>
      </c>
      <c r="N57" s="29" t="s">
        <v>269</v>
      </c>
      <c r="O57" s="149"/>
    </row>
    <row r="58" spans="1:15" s="15" customFormat="1" ht="23.5" customHeight="1">
      <c r="A58" s="19">
        <v>53</v>
      </c>
      <c r="B58" s="19" t="s">
        <v>100</v>
      </c>
      <c r="C58" s="20" t="s">
        <v>147</v>
      </c>
      <c r="D58" s="21">
        <v>10</v>
      </c>
      <c r="E58" s="22" t="s">
        <v>110</v>
      </c>
      <c r="F58" s="19">
        <v>2.9</v>
      </c>
      <c r="G58" s="23">
        <v>81.180000000000007</v>
      </c>
      <c r="H58" s="24">
        <v>14.93</v>
      </c>
      <c r="I58" s="21">
        <v>66.25</v>
      </c>
      <c r="J58" s="27">
        <v>9226.1763981276163</v>
      </c>
      <c r="K58" s="23">
        <v>11305.373584905661</v>
      </c>
      <c r="L58" s="28">
        <v>748981</v>
      </c>
      <c r="M58" s="147"/>
      <c r="N58" s="29" t="s">
        <v>269</v>
      </c>
      <c r="O58" s="149"/>
    </row>
    <row r="59" spans="1:15" s="15" customFormat="1" ht="23.5" customHeight="1">
      <c r="A59" s="19">
        <v>54</v>
      </c>
      <c r="B59" s="19" t="s">
        <v>100</v>
      </c>
      <c r="C59" s="20" t="s">
        <v>148</v>
      </c>
      <c r="D59" s="21">
        <v>10</v>
      </c>
      <c r="E59" s="22" t="s">
        <v>110</v>
      </c>
      <c r="F59" s="19">
        <v>2.9</v>
      </c>
      <c r="G59" s="23">
        <v>81.180000000000007</v>
      </c>
      <c r="H59" s="24">
        <v>14.93</v>
      </c>
      <c r="I59" s="21">
        <v>66.25</v>
      </c>
      <c r="J59" s="27">
        <v>9511.89948263119</v>
      </c>
      <c r="K59" s="23">
        <v>11655.48679245283</v>
      </c>
      <c r="L59" s="28">
        <v>772176</v>
      </c>
      <c r="M59" s="147"/>
      <c r="N59" s="29" t="s">
        <v>269</v>
      </c>
      <c r="O59" s="149"/>
    </row>
    <row r="60" spans="1:15" s="15" customFormat="1" ht="23.5" customHeight="1">
      <c r="A60" s="19">
        <v>55</v>
      </c>
      <c r="B60" s="19" t="s">
        <v>100</v>
      </c>
      <c r="C60" s="20" t="s">
        <v>149</v>
      </c>
      <c r="D60" s="21">
        <v>11</v>
      </c>
      <c r="E60" s="22" t="s">
        <v>101</v>
      </c>
      <c r="F60" s="19">
        <v>2.9</v>
      </c>
      <c r="G60" s="23">
        <v>96.88</v>
      </c>
      <c r="H60" s="24">
        <v>17.82</v>
      </c>
      <c r="I60" s="21">
        <v>79.06</v>
      </c>
      <c r="J60" s="27">
        <v>10111.890999174237</v>
      </c>
      <c r="K60" s="23">
        <v>12391.095370604604</v>
      </c>
      <c r="L60" s="28">
        <v>979640</v>
      </c>
      <c r="M60" s="147"/>
      <c r="N60" s="29" t="s">
        <v>269</v>
      </c>
      <c r="O60" s="149"/>
    </row>
    <row r="61" spans="1:15" s="15" customFormat="1" ht="23.5" customHeight="1">
      <c r="A61" s="19">
        <v>56</v>
      </c>
      <c r="B61" s="19" t="s">
        <v>100</v>
      </c>
      <c r="C61" s="20" t="s">
        <v>150</v>
      </c>
      <c r="D61" s="21">
        <v>11</v>
      </c>
      <c r="E61" s="22" t="s">
        <v>101</v>
      </c>
      <c r="F61" s="19">
        <v>2.9</v>
      </c>
      <c r="G61" s="23">
        <v>96.88</v>
      </c>
      <c r="H61" s="24">
        <v>17.82</v>
      </c>
      <c r="I61" s="21">
        <v>79.06</v>
      </c>
      <c r="J61" s="27">
        <v>9826.1767134599504</v>
      </c>
      <c r="K61" s="23">
        <v>12040.9815330129</v>
      </c>
      <c r="L61" s="28">
        <v>951960</v>
      </c>
      <c r="M61" s="147"/>
      <c r="N61" s="29" t="s">
        <v>269</v>
      </c>
      <c r="O61" s="149"/>
    </row>
    <row r="62" spans="1:15" s="15" customFormat="1" ht="23.5" customHeight="1">
      <c r="A62" s="19">
        <v>57</v>
      </c>
      <c r="B62" s="19" t="s">
        <v>100</v>
      </c>
      <c r="C62" s="20" t="s">
        <v>151</v>
      </c>
      <c r="D62" s="21">
        <v>11</v>
      </c>
      <c r="E62" s="22" t="s">
        <v>108</v>
      </c>
      <c r="F62" s="19">
        <v>2.9</v>
      </c>
      <c r="G62" s="23">
        <v>113.51</v>
      </c>
      <c r="H62" s="24">
        <v>20.88</v>
      </c>
      <c r="I62" s="21">
        <v>92.63</v>
      </c>
      <c r="J62" s="27">
        <v>6761.0078407188794</v>
      </c>
      <c r="K62" s="23">
        <v>8285.0264493144768</v>
      </c>
      <c r="L62" s="28">
        <v>767442</v>
      </c>
      <c r="M62" s="147" t="s">
        <v>274</v>
      </c>
      <c r="N62" s="29" t="s">
        <v>269</v>
      </c>
      <c r="O62" s="149"/>
    </row>
    <row r="63" spans="1:15" s="15" customFormat="1" ht="23.5" customHeight="1">
      <c r="A63" s="19">
        <v>58</v>
      </c>
      <c r="B63" s="19" t="s">
        <v>100</v>
      </c>
      <c r="C63" s="20" t="s">
        <v>152</v>
      </c>
      <c r="D63" s="21">
        <v>11</v>
      </c>
      <c r="E63" s="22" t="s">
        <v>110</v>
      </c>
      <c r="F63" s="19">
        <v>2.9</v>
      </c>
      <c r="G63" s="23">
        <v>81.180000000000007</v>
      </c>
      <c r="H63" s="24">
        <v>14.93</v>
      </c>
      <c r="I63" s="21">
        <v>66.25</v>
      </c>
      <c r="J63" s="27">
        <v>9254.7425474254742</v>
      </c>
      <c r="K63" s="23">
        <v>11340.377358490567</v>
      </c>
      <c r="L63" s="28">
        <v>751300</v>
      </c>
      <c r="M63" s="147"/>
      <c r="N63" s="29" t="s">
        <v>269</v>
      </c>
      <c r="O63" s="149"/>
    </row>
    <row r="64" spans="1:15" s="15" customFormat="1" ht="23.5" customHeight="1">
      <c r="A64" s="19">
        <v>59</v>
      </c>
      <c r="B64" s="19" t="s">
        <v>103</v>
      </c>
      <c r="C64" s="20" t="s">
        <v>152</v>
      </c>
      <c r="D64" s="21">
        <v>11</v>
      </c>
      <c r="E64" s="22" t="s">
        <v>110</v>
      </c>
      <c r="F64" s="19">
        <v>2.9</v>
      </c>
      <c r="G64" s="23">
        <v>81.180000000000007</v>
      </c>
      <c r="H64" s="24">
        <v>14.93</v>
      </c>
      <c r="I64" s="21">
        <v>66.25</v>
      </c>
      <c r="J64" s="27">
        <v>9397.5979305247583</v>
      </c>
      <c r="K64" s="23">
        <v>11515.42641509434</v>
      </c>
      <c r="L64" s="28">
        <v>762897</v>
      </c>
      <c r="M64" s="147"/>
      <c r="N64" s="29" t="s">
        <v>269</v>
      </c>
      <c r="O64" s="149"/>
    </row>
    <row r="65" spans="1:15" s="15" customFormat="1" ht="23.5" customHeight="1">
      <c r="A65" s="19">
        <v>60</v>
      </c>
      <c r="B65" s="19" t="s">
        <v>100</v>
      </c>
      <c r="C65" s="20" t="s">
        <v>153</v>
      </c>
      <c r="D65" s="21">
        <v>11</v>
      </c>
      <c r="E65" s="22" t="s">
        <v>110</v>
      </c>
      <c r="F65" s="19">
        <v>2.9</v>
      </c>
      <c r="G65" s="23">
        <v>81.180000000000007</v>
      </c>
      <c r="H65" s="24">
        <v>14.93</v>
      </c>
      <c r="I65" s="21">
        <v>66.25</v>
      </c>
      <c r="J65" s="27">
        <v>9540.4533136240443</v>
      </c>
      <c r="K65" s="23">
        <v>11690.475471698113</v>
      </c>
      <c r="L65" s="28">
        <v>774494</v>
      </c>
      <c r="M65" s="147"/>
      <c r="N65" s="29" t="s">
        <v>269</v>
      </c>
      <c r="O65" s="149"/>
    </row>
    <row r="66" spans="1:15" s="15" customFormat="1" ht="23.5" customHeight="1">
      <c r="A66" s="19">
        <v>61</v>
      </c>
      <c r="B66" s="19" t="s">
        <v>100</v>
      </c>
      <c r="C66" s="20" t="s">
        <v>154</v>
      </c>
      <c r="D66" s="21">
        <v>12</v>
      </c>
      <c r="E66" s="22" t="s">
        <v>101</v>
      </c>
      <c r="F66" s="19">
        <v>2.9</v>
      </c>
      <c r="G66" s="23">
        <v>96.88</v>
      </c>
      <c r="H66" s="24">
        <v>17.82</v>
      </c>
      <c r="I66" s="21">
        <v>79.06</v>
      </c>
      <c r="J66" s="27">
        <v>9854.7584640792738</v>
      </c>
      <c r="K66" s="23">
        <v>12076.005565393372</v>
      </c>
      <c r="L66" s="28">
        <v>954729</v>
      </c>
      <c r="M66" s="148"/>
      <c r="N66" s="29" t="s">
        <v>269</v>
      </c>
      <c r="O66" s="149"/>
    </row>
    <row r="67" spans="1:15" s="15" customFormat="1" ht="23.5" customHeight="1">
      <c r="A67" s="19">
        <v>62</v>
      </c>
      <c r="B67" s="19" t="s">
        <v>103</v>
      </c>
      <c r="C67" s="20" t="s">
        <v>272</v>
      </c>
      <c r="D67" s="21">
        <v>12</v>
      </c>
      <c r="E67" s="22" t="s">
        <v>108</v>
      </c>
      <c r="F67" s="19">
        <v>2.9</v>
      </c>
      <c r="G67" s="23">
        <v>113.51</v>
      </c>
      <c r="H67" s="24">
        <v>20.88</v>
      </c>
      <c r="I67" s="21">
        <v>92.63</v>
      </c>
      <c r="J67" s="27">
        <v>7749.6432032420043</v>
      </c>
      <c r="K67" s="23">
        <v>9496.5130087444686</v>
      </c>
      <c r="L67" s="28">
        <v>879662</v>
      </c>
      <c r="M67" s="147"/>
      <c r="N67" s="29" t="s">
        <v>269</v>
      </c>
      <c r="O67" s="150" t="s">
        <v>273</v>
      </c>
    </row>
    <row r="68" spans="1:15" s="15" customFormat="1" ht="23.5" customHeight="1">
      <c r="A68" s="19">
        <v>63</v>
      </c>
      <c r="B68" s="19" t="s">
        <v>103</v>
      </c>
      <c r="C68" s="20" t="s">
        <v>155</v>
      </c>
      <c r="D68" s="21">
        <v>12</v>
      </c>
      <c r="E68" s="22" t="s">
        <v>110</v>
      </c>
      <c r="F68" s="19">
        <v>2.9</v>
      </c>
      <c r="G68" s="23">
        <v>81.180000000000007</v>
      </c>
      <c r="H68" s="24">
        <v>14.93</v>
      </c>
      <c r="I68" s="21">
        <v>66.25</v>
      </c>
      <c r="J68" s="27">
        <v>9426.1763981276163</v>
      </c>
      <c r="K68" s="23">
        <v>11550.445283018867</v>
      </c>
      <c r="L68" s="28">
        <v>765217</v>
      </c>
      <c r="M68" s="147"/>
      <c r="N68" s="29" t="s">
        <v>269</v>
      </c>
      <c r="O68" s="149"/>
    </row>
    <row r="69" spans="1:15" s="15" customFormat="1" ht="23.5" customHeight="1">
      <c r="A69" s="19">
        <v>64</v>
      </c>
      <c r="B69" s="19" t="s">
        <v>100</v>
      </c>
      <c r="C69" s="20" t="s">
        <v>155</v>
      </c>
      <c r="D69" s="21">
        <v>12</v>
      </c>
      <c r="E69" s="22" t="s">
        <v>110</v>
      </c>
      <c r="F69" s="19">
        <v>2.9</v>
      </c>
      <c r="G69" s="23">
        <v>81.180000000000007</v>
      </c>
      <c r="H69" s="24">
        <v>14.93</v>
      </c>
      <c r="I69" s="21">
        <v>66.25</v>
      </c>
      <c r="J69" s="27">
        <v>9283.3210150283321</v>
      </c>
      <c r="K69" s="23">
        <v>11375.396226415094</v>
      </c>
      <c r="L69" s="28">
        <v>753620</v>
      </c>
      <c r="M69" s="147"/>
      <c r="N69" s="29" t="s">
        <v>269</v>
      </c>
      <c r="O69" s="149"/>
    </row>
    <row r="70" spans="1:15" s="15" customFormat="1" ht="23.5" customHeight="1">
      <c r="A70" s="19">
        <v>65</v>
      </c>
      <c r="B70" s="19" t="s">
        <v>100</v>
      </c>
      <c r="C70" s="20" t="s">
        <v>156</v>
      </c>
      <c r="D70" s="21">
        <v>12</v>
      </c>
      <c r="E70" s="22" t="s">
        <v>110</v>
      </c>
      <c r="F70" s="19">
        <v>2.9</v>
      </c>
      <c r="G70" s="23">
        <v>81.180000000000007</v>
      </c>
      <c r="H70" s="24">
        <v>14.93</v>
      </c>
      <c r="I70" s="21">
        <v>66.25</v>
      </c>
      <c r="J70" s="27">
        <v>9569.0317812269022</v>
      </c>
      <c r="K70" s="23">
        <v>11725.494339622641</v>
      </c>
      <c r="L70" s="28">
        <v>776814</v>
      </c>
      <c r="M70" s="147"/>
      <c r="N70" s="29" t="s">
        <v>269</v>
      </c>
      <c r="O70" s="149"/>
    </row>
    <row r="71" spans="1:15" s="15" customFormat="1" ht="23.5" customHeight="1">
      <c r="A71" s="19">
        <v>66</v>
      </c>
      <c r="B71" s="19" t="s">
        <v>100</v>
      </c>
      <c r="C71" s="20" t="s">
        <v>157</v>
      </c>
      <c r="D71" s="21">
        <v>13</v>
      </c>
      <c r="E71" s="22" t="s">
        <v>101</v>
      </c>
      <c r="F71" s="19">
        <v>2.9</v>
      </c>
      <c r="G71" s="23">
        <v>96.88</v>
      </c>
      <c r="H71" s="24">
        <v>17.82</v>
      </c>
      <c r="I71" s="21">
        <v>79.06</v>
      </c>
      <c r="J71" s="27">
        <v>10169.033856317094</v>
      </c>
      <c r="K71" s="23">
        <v>12461.118138122943</v>
      </c>
      <c r="L71" s="28">
        <v>985176</v>
      </c>
      <c r="M71" s="147"/>
      <c r="N71" s="29" t="s">
        <v>269</v>
      </c>
      <c r="O71" s="149"/>
    </row>
    <row r="72" spans="1:15" s="15" customFormat="1" ht="23.5" customHeight="1">
      <c r="A72" s="19">
        <v>67</v>
      </c>
      <c r="B72" s="19" t="s">
        <v>100</v>
      </c>
      <c r="C72" s="20" t="s">
        <v>158</v>
      </c>
      <c r="D72" s="21">
        <v>13</v>
      </c>
      <c r="E72" s="22" t="s">
        <v>101</v>
      </c>
      <c r="F72" s="19">
        <v>2.9</v>
      </c>
      <c r="G72" s="23">
        <v>96.88</v>
      </c>
      <c r="H72" s="24">
        <v>17.82</v>
      </c>
      <c r="I72" s="21">
        <v>79.06</v>
      </c>
      <c r="J72" s="27">
        <v>9883.3195706028073</v>
      </c>
      <c r="K72" s="23">
        <v>12111.004300531242</v>
      </c>
      <c r="L72" s="28">
        <v>957496</v>
      </c>
      <c r="M72" s="147"/>
      <c r="N72" s="29" t="s">
        <v>269</v>
      </c>
      <c r="O72" s="149"/>
    </row>
    <row r="73" spans="1:15" s="15" customFormat="1" ht="23.5" customHeight="1">
      <c r="A73" s="19">
        <v>68</v>
      </c>
      <c r="B73" s="19" t="s">
        <v>100</v>
      </c>
      <c r="C73" s="20" t="s">
        <v>159</v>
      </c>
      <c r="D73" s="21">
        <v>13</v>
      </c>
      <c r="E73" s="22" t="s">
        <v>110</v>
      </c>
      <c r="F73" s="19">
        <v>2.9</v>
      </c>
      <c r="G73" s="23">
        <v>81.180000000000007</v>
      </c>
      <c r="H73" s="24">
        <v>14.93</v>
      </c>
      <c r="I73" s="21">
        <v>66.25</v>
      </c>
      <c r="J73" s="27">
        <v>9311.8871643261882</v>
      </c>
      <c r="K73" s="23">
        <v>11410.4</v>
      </c>
      <c r="L73" s="28">
        <v>755939</v>
      </c>
      <c r="M73" s="147"/>
      <c r="N73" s="29" t="s">
        <v>269</v>
      </c>
      <c r="O73" s="149"/>
    </row>
    <row r="74" spans="1:15" s="15" customFormat="1" ht="23.5" customHeight="1">
      <c r="A74" s="19">
        <v>69</v>
      </c>
      <c r="B74" s="19" t="s">
        <v>103</v>
      </c>
      <c r="C74" s="20" t="s">
        <v>159</v>
      </c>
      <c r="D74" s="21">
        <v>13</v>
      </c>
      <c r="E74" s="22" t="s">
        <v>110</v>
      </c>
      <c r="F74" s="19">
        <v>2.9</v>
      </c>
      <c r="G74" s="23">
        <v>81.180000000000007</v>
      </c>
      <c r="H74" s="24">
        <v>14.93</v>
      </c>
      <c r="I74" s="21">
        <v>66.25</v>
      </c>
      <c r="J74" s="27">
        <v>7347.2160630697208</v>
      </c>
      <c r="K74" s="23">
        <v>9002.9735849056597</v>
      </c>
      <c r="L74" s="28">
        <v>596447</v>
      </c>
      <c r="M74" s="147"/>
      <c r="N74" s="29" t="s">
        <v>269</v>
      </c>
      <c r="O74" s="149"/>
    </row>
    <row r="75" spans="1:15" s="15" customFormat="1" ht="23.5" customHeight="1">
      <c r="A75" s="19">
        <v>70</v>
      </c>
      <c r="B75" s="19" t="s">
        <v>100</v>
      </c>
      <c r="C75" s="20" t="s">
        <v>160</v>
      </c>
      <c r="D75" s="21">
        <v>13</v>
      </c>
      <c r="E75" s="22" t="s">
        <v>110</v>
      </c>
      <c r="F75" s="19">
        <v>2.9</v>
      </c>
      <c r="G75" s="23">
        <v>81.180000000000007</v>
      </c>
      <c r="H75" s="24">
        <v>14.93</v>
      </c>
      <c r="I75" s="21">
        <v>66.25</v>
      </c>
      <c r="J75" s="27">
        <v>6282.3355506282332</v>
      </c>
      <c r="K75" s="23">
        <v>7698.1132075471696</v>
      </c>
      <c r="L75" s="28">
        <v>510000</v>
      </c>
      <c r="M75" s="147"/>
      <c r="N75" s="29" t="s">
        <v>269</v>
      </c>
      <c r="O75" s="149"/>
    </row>
    <row r="76" spans="1:15" s="15" customFormat="1" ht="23.5" customHeight="1">
      <c r="A76" s="19">
        <v>71</v>
      </c>
      <c r="B76" s="19" t="s">
        <v>100</v>
      </c>
      <c r="C76" s="20" t="s">
        <v>161</v>
      </c>
      <c r="D76" s="21">
        <v>14</v>
      </c>
      <c r="E76" s="22" t="s">
        <v>101</v>
      </c>
      <c r="F76" s="19">
        <v>2.9</v>
      </c>
      <c r="G76" s="23">
        <v>96.88</v>
      </c>
      <c r="H76" s="24">
        <v>17.82</v>
      </c>
      <c r="I76" s="21">
        <v>79.06</v>
      </c>
      <c r="J76" s="27">
        <v>9769.0338563170935</v>
      </c>
      <c r="K76" s="23">
        <v>11970.958765494561</v>
      </c>
      <c r="L76" s="28">
        <v>946424</v>
      </c>
      <c r="M76" s="147"/>
      <c r="N76" s="29" t="s">
        <v>269</v>
      </c>
      <c r="O76" s="149"/>
    </row>
    <row r="77" spans="1:15" s="15" customFormat="1" ht="23.5" customHeight="1">
      <c r="A77" s="19">
        <v>72</v>
      </c>
      <c r="B77" s="19" t="s">
        <v>103</v>
      </c>
      <c r="C77" s="20" t="s">
        <v>161</v>
      </c>
      <c r="D77" s="21">
        <v>14</v>
      </c>
      <c r="E77" s="22" t="s">
        <v>101</v>
      </c>
      <c r="F77" s="19">
        <v>2.9</v>
      </c>
      <c r="G77" s="23">
        <v>96.88</v>
      </c>
      <c r="H77" s="24">
        <v>17.82</v>
      </c>
      <c r="I77" s="21">
        <v>79.06</v>
      </c>
      <c r="J77" s="27">
        <v>9340.462427745666</v>
      </c>
      <c r="K77" s="23">
        <v>11445.788009107007</v>
      </c>
      <c r="L77" s="28">
        <v>904904</v>
      </c>
      <c r="M77" s="147"/>
      <c r="N77" s="29" t="s">
        <v>269</v>
      </c>
      <c r="O77" s="149"/>
    </row>
    <row r="78" spans="1:15" s="15" customFormat="1" ht="23.5" customHeight="1">
      <c r="A78" s="19">
        <v>73</v>
      </c>
      <c r="B78" s="19" t="s">
        <v>103</v>
      </c>
      <c r="C78" s="20" t="s">
        <v>162</v>
      </c>
      <c r="D78" s="21">
        <v>14</v>
      </c>
      <c r="E78" s="22" t="s">
        <v>110</v>
      </c>
      <c r="F78" s="19">
        <v>2.9</v>
      </c>
      <c r="G78" s="23">
        <v>81.180000000000007</v>
      </c>
      <c r="H78" s="24">
        <v>14.93</v>
      </c>
      <c r="I78" s="21">
        <v>66.25</v>
      </c>
      <c r="J78" s="27">
        <v>9054.7425474254742</v>
      </c>
      <c r="K78" s="23">
        <v>11095.305660377358</v>
      </c>
      <c r="L78" s="28">
        <v>735064</v>
      </c>
      <c r="M78" s="147"/>
      <c r="N78" s="29" t="s">
        <v>269</v>
      </c>
      <c r="O78" s="149"/>
    </row>
    <row r="79" spans="1:15" s="15" customFormat="1" ht="23.5" customHeight="1">
      <c r="A79" s="19">
        <v>74</v>
      </c>
      <c r="B79" s="19" t="s">
        <v>100</v>
      </c>
      <c r="C79" s="20" t="s">
        <v>162</v>
      </c>
      <c r="D79" s="21">
        <v>14</v>
      </c>
      <c r="E79" s="22" t="s">
        <v>110</v>
      </c>
      <c r="F79" s="19">
        <v>2.9</v>
      </c>
      <c r="G79" s="23">
        <v>81.180000000000007</v>
      </c>
      <c r="H79" s="24">
        <v>14.93</v>
      </c>
      <c r="I79" s="21">
        <v>66.25</v>
      </c>
      <c r="J79" s="27">
        <v>9206.9844789356976</v>
      </c>
      <c r="K79" s="23">
        <v>11281.856603773585</v>
      </c>
      <c r="L79" s="28">
        <v>747423</v>
      </c>
      <c r="M79" s="147"/>
      <c r="N79" s="29" t="s">
        <v>269</v>
      </c>
      <c r="O79" s="149" t="s">
        <v>268</v>
      </c>
    </row>
    <row r="80" spans="1:15" s="15" customFormat="1" ht="23.5" customHeight="1">
      <c r="A80" s="19">
        <v>75</v>
      </c>
      <c r="B80" s="19" t="s">
        <v>100</v>
      </c>
      <c r="C80" s="20" t="s">
        <v>163</v>
      </c>
      <c r="D80" s="21">
        <v>14</v>
      </c>
      <c r="E80" s="22" t="s">
        <v>110</v>
      </c>
      <c r="F80" s="19">
        <v>2.9</v>
      </c>
      <c r="G80" s="23">
        <v>81.180000000000007</v>
      </c>
      <c r="H80" s="24">
        <v>14.93</v>
      </c>
      <c r="I80" s="21">
        <v>66.25</v>
      </c>
      <c r="J80" s="27">
        <v>9344.2473515644233</v>
      </c>
      <c r="K80" s="23">
        <v>11450.052830188679</v>
      </c>
      <c r="L80" s="28">
        <v>758566</v>
      </c>
      <c r="M80" s="147"/>
      <c r="N80" s="29" t="s">
        <v>269</v>
      </c>
      <c r="O80" s="150" t="s">
        <v>268</v>
      </c>
    </row>
    <row r="81" spans="1:15" s="15" customFormat="1" ht="23.5" customHeight="1">
      <c r="A81" s="19">
        <v>76</v>
      </c>
      <c r="B81" s="19" t="s">
        <v>103</v>
      </c>
      <c r="C81" s="20" t="s">
        <v>164</v>
      </c>
      <c r="D81" s="21">
        <v>15</v>
      </c>
      <c r="E81" s="22" t="s">
        <v>101</v>
      </c>
      <c r="F81" s="19">
        <v>2.9</v>
      </c>
      <c r="G81" s="23">
        <v>96.88</v>
      </c>
      <c r="H81" s="24">
        <v>17.82</v>
      </c>
      <c r="I81" s="21">
        <v>79.06</v>
      </c>
      <c r="J81" s="27">
        <v>9797.5949628406288</v>
      </c>
      <c r="K81" s="23">
        <v>12005.95750063243</v>
      </c>
      <c r="L81" s="28">
        <v>949191</v>
      </c>
      <c r="M81" s="147"/>
      <c r="N81" s="29" t="s">
        <v>269</v>
      </c>
      <c r="O81" s="150"/>
    </row>
    <row r="82" spans="1:15" s="15" customFormat="1" ht="23.5" customHeight="1">
      <c r="A82" s="19">
        <v>77</v>
      </c>
      <c r="B82" s="19" t="s">
        <v>100</v>
      </c>
      <c r="C82" s="20" t="s">
        <v>164</v>
      </c>
      <c r="D82" s="21">
        <v>15</v>
      </c>
      <c r="E82" s="22" t="s">
        <v>101</v>
      </c>
      <c r="F82" s="19">
        <v>2.9</v>
      </c>
      <c r="G82" s="23">
        <v>96.88</v>
      </c>
      <c r="H82" s="24">
        <v>17.82</v>
      </c>
      <c r="I82" s="21">
        <v>79.06</v>
      </c>
      <c r="J82" s="27">
        <v>10226.166391412056</v>
      </c>
      <c r="K82" s="23">
        <v>12531.128257019984</v>
      </c>
      <c r="L82" s="28">
        <v>990711</v>
      </c>
      <c r="M82" s="147"/>
      <c r="N82" s="29" t="s">
        <v>269</v>
      </c>
      <c r="O82" s="149"/>
    </row>
    <row r="83" spans="1:15" s="15" customFormat="1" ht="23.5" customHeight="1">
      <c r="A83" s="19">
        <v>78</v>
      </c>
      <c r="B83" s="19" t="s">
        <v>100</v>
      </c>
      <c r="C83" s="20" t="s">
        <v>165</v>
      </c>
      <c r="D83" s="21">
        <v>15</v>
      </c>
      <c r="E83" s="22" t="s">
        <v>101</v>
      </c>
      <c r="F83" s="19">
        <v>2.9</v>
      </c>
      <c r="G83" s="23">
        <v>96.88</v>
      </c>
      <c r="H83" s="24">
        <v>17.82</v>
      </c>
      <c r="I83" s="21">
        <v>79.06</v>
      </c>
      <c r="J83" s="27">
        <v>9940.4521056977701</v>
      </c>
      <c r="K83" s="23">
        <v>12181.014419428282</v>
      </c>
      <c r="L83" s="28">
        <v>963031</v>
      </c>
      <c r="M83" s="147"/>
      <c r="N83" s="29" t="s">
        <v>269</v>
      </c>
      <c r="O83" s="149"/>
    </row>
    <row r="84" spans="1:15" s="15" customFormat="1" ht="23.5" customHeight="1">
      <c r="A84" s="19">
        <v>79</v>
      </c>
      <c r="B84" s="19" t="s">
        <v>100</v>
      </c>
      <c r="C84" s="20" t="s">
        <v>166</v>
      </c>
      <c r="D84" s="21">
        <v>15</v>
      </c>
      <c r="E84" s="22" t="s">
        <v>110</v>
      </c>
      <c r="F84" s="19">
        <v>2.9</v>
      </c>
      <c r="G84" s="23">
        <v>81.180000000000007</v>
      </c>
      <c r="H84" s="24">
        <v>14.93</v>
      </c>
      <c r="I84" s="21">
        <v>66.25</v>
      </c>
      <c r="J84" s="27">
        <v>9369.0440995319041</v>
      </c>
      <c r="K84" s="23">
        <v>11480.437735849056</v>
      </c>
      <c r="L84" s="28">
        <v>760579</v>
      </c>
      <c r="M84" s="147"/>
      <c r="N84" s="29" t="s">
        <v>269</v>
      </c>
      <c r="O84" s="149"/>
    </row>
    <row r="85" spans="1:15" s="15" customFormat="1" ht="23.5" customHeight="1">
      <c r="A85" s="19">
        <v>80</v>
      </c>
      <c r="B85" s="19" t="s">
        <v>103</v>
      </c>
      <c r="C85" s="20" t="s">
        <v>166</v>
      </c>
      <c r="D85" s="21">
        <v>15</v>
      </c>
      <c r="E85" s="22" t="s">
        <v>110</v>
      </c>
      <c r="F85" s="19">
        <v>2.9</v>
      </c>
      <c r="G85" s="23">
        <v>81.180000000000007</v>
      </c>
      <c r="H85" s="24">
        <v>14.93</v>
      </c>
      <c r="I85" s="21">
        <v>66.25</v>
      </c>
      <c r="J85" s="27">
        <v>9511.89948263119</v>
      </c>
      <c r="K85" s="23">
        <v>11655.48679245283</v>
      </c>
      <c r="L85" s="28">
        <v>772176</v>
      </c>
      <c r="M85" s="148"/>
      <c r="N85" s="29" t="s">
        <v>269</v>
      </c>
      <c r="O85" s="149"/>
    </row>
    <row r="86" spans="1:15" s="15" customFormat="1" ht="23.5" customHeight="1">
      <c r="A86" s="19">
        <v>81</v>
      </c>
      <c r="B86" s="19" t="s">
        <v>100</v>
      </c>
      <c r="C86" s="20" t="s">
        <v>167</v>
      </c>
      <c r="D86" s="21">
        <v>16</v>
      </c>
      <c r="E86" s="22" t="s">
        <v>101</v>
      </c>
      <c r="F86" s="19">
        <v>2.9</v>
      </c>
      <c r="G86" s="23">
        <v>96.88</v>
      </c>
      <c r="H86" s="24">
        <v>17.82</v>
      </c>
      <c r="I86" s="21">
        <v>79.06</v>
      </c>
      <c r="J86" s="27">
        <v>10254.74814203138</v>
      </c>
      <c r="K86" s="23">
        <v>12566.152289400456</v>
      </c>
      <c r="L86" s="28">
        <v>993480</v>
      </c>
      <c r="M86" s="147"/>
      <c r="N86" s="29" t="s">
        <v>269</v>
      </c>
      <c r="O86" s="149"/>
    </row>
    <row r="87" spans="1:15" s="15" customFormat="1" ht="23.5" customHeight="1">
      <c r="A87" s="19">
        <v>82</v>
      </c>
      <c r="B87" s="19" t="s">
        <v>103</v>
      </c>
      <c r="C87" s="20" t="s">
        <v>167</v>
      </c>
      <c r="D87" s="21">
        <v>16</v>
      </c>
      <c r="E87" s="22" t="s">
        <v>101</v>
      </c>
      <c r="F87" s="19">
        <v>2.9</v>
      </c>
      <c r="G87" s="23">
        <v>96.88</v>
      </c>
      <c r="H87" s="24">
        <v>17.82</v>
      </c>
      <c r="I87" s="21">
        <v>79.06</v>
      </c>
      <c r="J87" s="27">
        <v>9826.1767134599504</v>
      </c>
      <c r="K87" s="23">
        <v>12040.9815330129</v>
      </c>
      <c r="L87" s="28">
        <v>951960</v>
      </c>
      <c r="M87" s="147"/>
      <c r="N87" s="29" t="s">
        <v>269</v>
      </c>
      <c r="O87" s="149"/>
    </row>
    <row r="88" spans="1:15" s="15" customFormat="1" ht="23.5" customHeight="1">
      <c r="A88" s="19">
        <v>83</v>
      </c>
      <c r="B88" s="19" t="s">
        <v>100</v>
      </c>
      <c r="C88" s="20" t="s">
        <v>168</v>
      </c>
      <c r="D88" s="21">
        <v>16</v>
      </c>
      <c r="E88" s="22" t="s">
        <v>101</v>
      </c>
      <c r="F88" s="19">
        <v>2.9</v>
      </c>
      <c r="G88" s="23">
        <v>96.88</v>
      </c>
      <c r="H88" s="24">
        <v>17.82</v>
      </c>
      <c r="I88" s="21">
        <v>79.06</v>
      </c>
      <c r="J88" s="27">
        <v>9969.0338563170935</v>
      </c>
      <c r="K88" s="23">
        <v>12216.038451808752</v>
      </c>
      <c r="L88" s="28">
        <v>965800</v>
      </c>
      <c r="M88" s="147"/>
      <c r="N88" s="29" t="s">
        <v>269</v>
      </c>
      <c r="O88" s="149"/>
    </row>
    <row r="89" spans="1:15" s="15" customFormat="1" ht="23.5" customHeight="1">
      <c r="A89" s="19">
        <v>84</v>
      </c>
      <c r="B89" s="19" t="s">
        <v>103</v>
      </c>
      <c r="C89" s="20" t="s">
        <v>169</v>
      </c>
      <c r="D89" s="21">
        <v>16</v>
      </c>
      <c r="E89" s="22" t="s">
        <v>110</v>
      </c>
      <c r="F89" s="19">
        <v>2.9</v>
      </c>
      <c r="G89" s="23">
        <v>81.180000000000007</v>
      </c>
      <c r="H89" s="24">
        <v>14.93</v>
      </c>
      <c r="I89" s="21">
        <v>66.25</v>
      </c>
      <c r="J89" s="27">
        <v>8661.9364375461937</v>
      </c>
      <c r="K89" s="23">
        <v>10613.977358490565</v>
      </c>
      <c r="L89" s="28">
        <v>703176</v>
      </c>
      <c r="M89" s="147"/>
      <c r="N89" s="29" t="s">
        <v>269</v>
      </c>
      <c r="O89" s="149"/>
    </row>
    <row r="90" spans="1:15" s="15" customFormat="1" ht="23.5" customHeight="1">
      <c r="A90" s="19">
        <v>85</v>
      </c>
      <c r="B90" s="19" t="s">
        <v>100</v>
      </c>
      <c r="C90" s="20" t="s">
        <v>169</v>
      </c>
      <c r="D90" s="21">
        <v>16</v>
      </c>
      <c r="E90" s="22" t="s">
        <v>110</v>
      </c>
      <c r="F90" s="19">
        <v>2.9</v>
      </c>
      <c r="G90" s="23">
        <v>81.180000000000007</v>
      </c>
      <c r="H90" s="24">
        <v>14.93</v>
      </c>
      <c r="I90" s="21">
        <v>66.25</v>
      </c>
      <c r="J90" s="27">
        <v>9397.5979305247583</v>
      </c>
      <c r="K90" s="23">
        <v>11515.42641509434</v>
      </c>
      <c r="L90" s="28">
        <v>762897</v>
      </c>
      <c r="M90" s="147"/>
      <c r="N90" s="29" t="s">
        <v>269</v>
      </c>
      <c r="O90" s="149"/>
    </row>
    <row r="91" spans="1:15" s="15" customFormat="1" ht="23.5" customHeight="1">
      <c r="A91" s="19">
        <v>86</v>
      </c>
      <c r="B91" s="19" t="s">
        <v>103</v>
      </c>
      <c r="C91" s="20" t="s">
        <v>170</v>
      </c>
      <c r="D91" s="21">
        <v>17</v>
      </c>
      <c r="E91" s="22" t="s">
        <v>101</v>
      </c>
      <c r="F91" s="19">
        <v>2.9</v>
      </c>
      <c r="G91" s="23">
        <v>96.88</v>
      </c>
      <c r="H91" s="24">
        <v>17.82</v>
      </c>
      <c r="I91" s="21">
        <v>79.06</v>
      </c>
      <c r="J91" s="27">
        <v>9854.7584640792738</v>
      </c>
      <c r="K91" s="23">
        <v>12076.005565393372</v>
      </c>
      <c r="L91" s="28">
        <v>954729</v>
      </c>
      <c r="M91" s="147"/>
      <c r="N91" s="29" t="s">
        <v>269</v>
      </c>
      <c r="O91" s="149"/>
    </row>
    <row r="92" spans="1:15" s="15" customFormat="1" ht="23.5" customHeight="1">
      <c r="A92" s="19">
        <v>87</v>
      </c>
      <c r="B92" s="19" t="s">
        <v>100</v>
      </c>
      <c r="C92" s="20" t="s">
        <v>170</v>
      </c>
      <c r="D92" s="21">
        <v>17</v>
      </c>
      <c r="E92" s="22" t="s">
        <v>101</v>
      </c>
      <c r="F92" s="19">
        <v>2.9</v>
      </c>
      <c r="G92" s="23">
        <v>96.88</v>
      </c>
      <c r="H92" s="24">
        <v>17.82</v>
      </c>
      <c r="I92" s="21">
        <v>79.06</v>
      </c>
      <c r="J92" s="27">
        <v>10283.329892650703</v>
      </c>
      <c r="K92" s="23">
        <v>12601.176321780926</v>
      </c>
      <c r="L92" s="28">
        <v>996249</v>
      </c>
      <c r="M92" s="147"/>
      <c r="N92" s="29" t="s">
        <v>269</v>
      </c>
      <c r="O92" s="149"/>
    </row>
    <row r="93" spans="1:15" s="15" customFormat="1" ht="23.5" customHeight="1">
      <c r="A93" s="19">
        <v>88</v>
      </c>
      <c r="B93" s="19" t="s">
        <v>100</v>
      </c>
      <c r="C93" s="20" t="s">
        <v>171</v>
      </c>
      <c r="D93" s="21">
        <v>17</v>
      </c>
      <c r="E93" s="22" t="s">
        <v>101</v>
      </c>
      <c r="F93" s="19">
        <v>2.9</v>
      </c>
      <c r="G93" s="23">
        <v>96.88</v>
      </c>
      <c r="H93" s="24">
        <v>17.82</v>
      </c>
      <c r="I93" s="21">
        <v>79.06</v>
      </c>
      <c r="J93" s="27">
        <v>9997.615606936417</v>
      </c>
      <c r="K93" s="23">
        <v>12251.062484189222</v>
      </c>
      <c r="L93" s="28">
        <v>968569</v>
      </c>
      <c r="M93" s="147"/>
      <c r="N93" s="29" t="s">
        <v>269</v>
      </c>
      <c r="O93" s="149" t="s">
        <v>268</v>
      </c>
    </row>
    <row r="94" spans="1:15" s="15" customFormat="1" ht="23.5" customHeight="1">
      <c r="A94" s="19">
        <v>89</v>
      </c>
      <c r="B94" s="19" t="s">
        <v>103</v>
      </c>
      <c r="C94" s="20" t="s">
        <v>171</v>
      </c>
      <c r="D94" s="21">
        <v>17</v>
      </c>
      <c r="E94" s="22" t="s">
        <v>101</v>
      </c>
      <c r="F94" s="19">
        <v>2.9</v>
      </c>
      <c r="G94" s="23">
        <v>96.88</v>
      </c>
      <c r="H94" s="24">
        <v>17.82</v>
      </c>
      <c r="I94" s="21">
        <v>79.06</v>
      </c>
      <c r="J94" s="27">
        <v>7311.0755573905863</v>
      </c>
      <c r="K94" s="23">
        <v>8958.9805211231978</v>
      </c>
      <c r="L94" s="28">
        <v>708297</v>
      </c>
      <c r="M94" s="147"/>
      <c r="N94" s="29" t="s">
        <v>269</v>
      </c>
      <c r="O94" s="149" t="s">
        <v>268</v>
      </c>
    </row>
    <row r="95" spans="1:15" s="15" customFormat="1" ht="23.5" customHeight="1">
      <c r="A95" s="19">
        <v>90</v>
      </c>
      <c r="B95" s="19" t="s">
        <v>103</v>
      </c>
      <c r="C95" s="20" t="s">
        <v>172</v>
      </c>
      <c r="D95" s="21">
        <v>17</v>
      </c>
      <c r="E95" s="22" t="s">
        <v>108</v>
      </c>
      <c r="F95" s="19">
        <v>2.9</v>
      </c>
      <c r="G95" s="23">
        <v>113.51</v>
      </c>
      <c r="H95" s="24">
        <v>20.88</v>
      </c>
      <c r="I95" s="21">
        <v>92.63</v>
      </c>
      <c r="J95" s="27">
        <v>7905.0039644084218</v>
      </c>
      <c r="K95" s="23">
        <v>9686.8940947857063</v>
      </c>
      <c r="L95" s="28">
        <v>897297</v>
      </c>
      <c r="M95" s="147"/>
      <c r="N95" s="29" t="s">
        <v>269</v>
      </c>
      <c r="O95" s="150" t="s">
        <v>268</v>
      </c>
    </row>
    <row r="96" spans="1:15" s="15" customFormat="1" ht="23.5" customHeight="1">
      <c r="A96" s="19">
        <v>91</v>
      </c>
      <c r="B96" s="19" t="s">
        <v>100</v>
      </c>
      <c r="C96" s="20" t="s">
        <v>172</v>
      </c>
      <c r="D96" s="21">
        <v>17</v>
      </c>
      <c r="E96" s="22" t="s">
        <v>108</v>
      </c>
      <c r="F96" s="19">
        <v>2.9</v>
      </c>
      <c r="G96" s="23">
        <v>113.51</v>
      </c>
      <c r="H96" s="24">
        <v>20.88</v>
      </c>
      <c r="I96" s="21">
        <v>92.63</v>
      </c>
      <c r="J96" s="27">
        <v>6807.8935776583558</v>
      </c>
      <c r="K96" s="23">
        <v>8342.480837741552</v>
      </c>
      <c r="L96" s="28">
        <v>772764</v>
      </c>
      <c r="M96" s="147"/>
      <c r="N96" s="29" t="s">
        <v>269</v>
      </c>
      <c r="O96" s="150"/>
    </row>
    <row r="97" spans="1:19" s="15" customFormat="1" ht="23.5" customHeight="1">
      <c r="A97" s="19">
        <v>92</v>
      </c>
      <c r="B97" s="19" t="s">
        <v>100</v>
      </c>
      <c r="C97" s="20" t="s">
        <v>173</v>
      </c>
      <c r="D97" s="21">
        <v>17</v>
      </c>
      <c r="E97" s="22" t="s">
        <v>110</v>
      </c>
      <c r="F97" s="19">
        <v>2.9</v>
      </c>
      <c r="G97" s="23">
        <v>81.180000000000007</v>
      </c>
      <c r="H97" s="24">
        <v>14.93</v>
      </c>
      <c r="I97" s="21">
        <v>66.25</v>
      </c>
      <c r="J97" s="27">
        <v>9426.1763981276163</v>
      </c>
      <c r="K97" s="23">
        <v>11550.445283018867</v>
      </c>
      <c r="L97" s="28">
        <v>765217</v>
      </c>
      <c r="M97" s="147"/>
      <c r="N97" s="29" t="s">
        <v>269</v>
      </c>
      <c r="O97" s="150"/>
      <c r="P97" s="15" t="s">
        <v>106</v>
      </c>
      <c r="Q97" s="15" t="str">
        <f t="shared" ref="Q97:Q121" si="1">P97&amp;C97</f>
        <v>1单元1704</v>
      </c>
      <c r="R97" s="15" t="str">
        <f>VLOOKUP(Q97,[2]Sheet4!$C:$E,3,FALSE)</f>
        <v>清远天赋-全期-3#高层-1-1704</v>
      </c>
      <c r="S97" s="15">
        <f>VLOOKUP(Q97,[3]房屋列表信息!$D$1:$T$65536,17,FALSE)-L97</f>
        <v>11597</v>
      </c>
    </row>
    <row r="98" spans="1:19" s="15" customFormat="1" ht="23.5" customHeight="1">
      <c r="A98" s="19">
        <v>93</v>
      </c>
      <c r="B98" s="19" t="s">
        <v>103</v>
      </c>
      <c r="C98" s="20" t="s">
        <v>174</v>
      </c>
      <c r="D98" s="21">
        <v>17</v>
      </c>
      <c r="E98" s="22" t="s">
        <v>110</v>
      </c>
      <c r="F98" s="19">
        <v>2.9</v>
      </c>
      <c r="G98" s="23">
        <v>81.180000000000007</v>
      </c>
      <c r="H98" s="24">
        <v>14.93</v>
      </c>
      <c r="I98" s="21">
        <v>66.25</v>
      </c>
      <c r="J98" s="27">
        <v>7077.5437299827536</v>
      </c>
      <c r="K98" s="23">
        <v>8672.5283018867922</v>
      </c>
      <c r="L98" s="28">
        <v>574555</v>
      </c>
      <c r="M98" s="147" t="s">
        <v>274</v>
      </c>
      <c r="N98" s="29" t="s">
        <v>269</v>
      </c>
      <c r="O98" s="149"/>
      <c r="P98" s="15" t="s">
        <v>106</v>
      </c>
      <c r="Q98" s="15" t="str">
        <f t="shared" si="1"/>
        <v>1单元1705</v>
      </c>
      <c r="R98" s="15" t="str">
        <f>VLOOKUP(Q98,[2]Sheet4!$C:$E,3,FALSE)</f>
        <v>清远天赋-全期-3#高层-1-1705</v>
      </c>
      <c r="S98" s="15">
        <f>VLOOKUP(Q98,[3]房屋列表信息!$D$1:$T$65536,17,FALSE)-L98</f>
        <v>179065</v>
      </c>
    </row>
    <row r="99" spans="1:19" s="15" customFormat="1" ht="23.5" customHeight="1">
      <c r="A99" s="19">
        <v>94</v>
      </c>
      <c r="B99" s="19" t="s">
        <v>100</v>
      </c>
      <c r="C99" s="20" t="s">
        <v>174</v>
      </c>
      <c r="D99" s="21">
        <v>17</v>
      </c>
      <c r="E99" s="22" t="s">
        <v>110</v>
      </c>
      <c r="F99" s="19">
        <v>2.9</v>
      </c>
      <c r="G99" s="23">
        <v>81.180000000000007</v>
      </c>
      <c r="H99" s="24">
        <v>14.93</v>
      </c>
      <c r="I99" s="21">
        <v>66.25</v>
      </c>
      <c r="J99" s="27">
        <v>9711.8871643261882</v>
      </c>
      <c r="K99" s="23">
        <v>11900.543396226414</v>
      </c>
      <c r="L99" s="28">
        <v>788411</v>
      </c>
      <c r="M99" s="147"/>
      <c r="N99" s="29" t="s">
        <v>269</v>
      </c>
      <c r="O99" s="149"/>
      <c r="P99" s="15" t="s">
        <v>102</v>
      </c>
      <c r="Q99" s="15" t="str">
        <f t="shared" si="1"/>
        <v>2单元1705</v>
      </c>
      <c r="R99" s="15" t="str">
        <f>VLOOKUP(Q99,[2]Sheet4!$C:$E,3,FALSE)</f>
        <v>清远天赋-全期-3#高层-2-1705</v>
      </c>
      <c r="S99" s="15">
        <f>VLOOKUP(Q99,[3]房屋列表信息!$D$1:$T$65536,17,FALSE)-L99</f>
        <v>0</v>
      </c>
    </row>
    <row r="100" spans="1:19" s="15" customFormat="1" ht="23.5" customHeight="1">
      <c r="A100" s="19">
        <v>95</v>
      </c>
      <c r="B100" s="19" t="s">
        <v>100</v>
      </c>
      <c r="C100" s="20" t="s">
        <v>175</v>
      </c>
      <c r="D100" s="21">
        <v>18</v>
      </c>
      <c r="E100" s="22" t="s">
        <v>101</v>
      </c>
      <c r="F100" s="19">
        <v>2.9</v>
      </c>
      <c r="G100" s="23">
        <v>96.88</v>
      </c>
      <c r="H100" s="24">
        <v>17.82</v>
      </c>
      <c r="I100" s="21">
        <v>79.06</v>
      </c>
      <c r="J100" s="27">
        <v>8913.4083402146989</v>
      </c>
      <c r="K100" s="23">
        <v>10922.476600050593</v>
      </c>
      <c r="L100" s="28">
        <v>863531</v>
      </c>
      <c r="M100" s="147"/>
      <c r="N100" s="29" t="s">
        <v>269</v>
      </c>
      <c r="O100" s="149" t="s">
        <v>268</v>
      </c>
      <c r="P100" s="15" t="s">
        <v>106</v>
      </c>
      <c r="Q100" s="15" t="str">
        <f t="shared" si="1"/>
        <v>1单元1801</v>
      </c>
      <c r="R100" s="15" t="str">
        <f>VLOOKUP(Q100,[2]Sheet4!$C:$E,3,FALSE)</f>
        <v>清远天赋-全期-3#高层-1-1801</v>
      </c>
      <c r="S100" s="15" t="e">
        <f>VLOOKUP(R100,[4]Sheet1!$A:$O,15,FALSE)-L100</f>
        <v>#N/A</v>
      </c>
    </row>
    <row r="101" spans="1:19" s="15" customFormat="1" ht="23.5" customHeight="1">
      <c r="A101" s="19">
        <v>96</v>
      </c>
      <c r="B101" s="19" t="s">
        <v>103</v>
      </c>
      <c r="C101" s="20" t="s">
        <v>175</v>
      </c>
      <c r="D101" s="21">
        <v>18</v>
      </c>
      <c r="E101" s="22" t="s">
        <v>101</v>
      </c>
      <c r="F101" s="19">
        <v>2.9</v>
      </c>
      <c r="G101" s="23">
        <v>96.88</v>
      </c>
      <c r="H101" s="24">
        <v>17.82</v>
      </c>
      <c r="I101" s="21">
        <v>79.06</v>
      </c>
      <c r="J101" s="27">
        <v>9454.7481420313798</v>
      </c>
      <c r="K101" s="23">
        <v>11585.833544143688</v>
      </c>
      <c r="L101" s="28">
        <v>915976</v>
      </c>
      <c r="M101" s="147"/>
      <c r="N101" s="29" t="s">
        <v>269</v>
      </c>
      <c r="O101" s="149"/>
      <c r="P101" s="15" t="s">
        <v>106</v>
      </c>
      <c r="Q101" s="15" t="str">
        <f t="shared" si="1"/>
        <v>1单元1801</v>
      </c>
      <c r="R101" s="15" t="str">
        <f>VLOOKUP(Q101,[2]Sheet4!$C:$E,3,FALSE)</f>
        <v>清远天赋-全期-3#高层-1-1801</v>
      </c>
      <c r="S101" s="15">
        <f>VLOOKUP(Q101,[3]房屋列表信息!$D$1:$T$65536,17,FALSE)-L101</f>
        <v>0</v>
      </c>
    </row>
    <row r="102" spans="1:19" s="15" customFormat="1" ht="23.5" customHeight="1">
      <c r="A102" s="19">
        <v>97</v>
      </c>
      <c r="B102" s="19" t="s">
        <v>100</v>
      </c>
      <c r="C102" s="20" t="s">
        <v>176</v>
      </c>
      <c r="D102" s="21">
        <v>18</v>
      </c>
      <c r="E102" s="22" t="s">
        <v>101</v>
      </c>
      <c r="F102" s="19">
        <v>2.9</v>
      </c>
      <c r="G102" s="23">
        <v>96.88</v>
      </c>
      <c r="H102" s="24">
        <v>17.82</v>
      </c>
      <c r="I102" s="21">
        <v>79.06</v>
      </c>
      <c r="J102" s="27">
        <v>8711.4471511147822</v>
      </c>
      <c r="K102" s="23">
        <v>10674.993675689349</v>
      </c>
      <c r="L102" s="28">
        <v>843965</v>
      </c>
      <c r="M102" s="147"/>
      <c r="N102" s="29" t="s">
        <v>269</v>
      </c>
      <c r="O102" s="150" t="s">
        <v>268</v>
      </c>
      <c r="P102" s="15" t="s">
        <v>102</v>
      </c>
      <c r="Q102" s="15" t="str">
        <f t="shared" si="1"/>
        <v>2单元1802</v>
      </c>
      <c r="R102" s="15" t="str">
        <f>VLOOKUP(Q102,[2]Sheet4!$C:$E,3,FALSE)</f>
        <v>清远天赋-全期-3#高层-2-1802</v>
      </c>
      <c r="S102" s="15">
        <f>VLOOKUP(Q102,[3]房屋列表信息!$D$1:$T$65536,17,FALSE)-L102</f>
        <v>85851</v>
      </c>
    </row>
    <row r="103" spans="1:19" s="15" customFormat="1" ht="23.5" customHeight="1">
      <c r="A103" s="19">
        <v>98</v>
      </c>
      <c r="B103" s="19" t="s">
        <v>100</v>
      </c>
      <c r="C103" s="20" t="s">
        <v>177</v>
      </c>
      <c r="D103" s="21">
        <v>18</v>
      </c>
      <c r="E103" s="22" t="s">
        <v>108</v>
      </c>
      <c r="F103" s="19">
        <v>2.9</v>
      </c>
      <c r="G103" s="23">
        <v>113.51</v>
      </c>
      <c r="H103" s="24">
        <v>20.88</v>
      </c>
      <c r="I103" s="21">
        <v>92.63</v>
      </c>
      <c r="J103" s="27">
        <v>10311.893225266496</v>
      </c>
      <c r="K103" s="23">
        <v>12636.327323761201</v>
      </c>
      <c r="L103" s="28">
        <v>1170503</v>
      </c>
      <c r="M103" s="147"/>
      <c r="N103" s="29" t="s">
        <v>269</v>
      </c>
      <c r="O103" s="149"/>
      <c r="P103" s="15" t="s">
        <v>102</v>
      </c>
      <c r="Q103" s="15" t="str">
        <f t="shared" si="1"/>
        <v>2单元1803</v>
      </c>
      <c r="R103" s="15" t="str">
        <f>VLOOKUP(Q103,[2]Sheet4!$C:$E,3,FALSE)</f>
        <v>清远天赋-全期-3#高层-2-1803</v>
      </c>
      <c r="S103" s="15">
        <f>VLOOKUP(Q103,[3]房屋列表信息!$D$1:$T$65536,17,FALSE)-L103</f>
        <v>0</v>
      </c>
    </row>
    <row r="104" spans="1:19" s="15" customFormat="1" ht="23.5" customHeight="1">
      <c r="A104" s="19">
        <v>99</v>
      </c>
      <c r="B104" s="19" t="s">
        <v>103</v>
      </c>
      <c r="C104" s="20" t="s">
        <v>177</v>
      </c>
      <c r="D104" s="21">
        <v>18</v>
      </c>
      <c r="E104" s="22" t="s">
        <v>108</v>
      </c>
      <c r="F104" s="19">
        <v>2.9</v>
      </c>
      <c r="G104" s="23">
        <v>113.51</v>
      </c>
      <c r="H104" s="24">
        <v>20.88</v>
      </c>
      <c r="I104" s="21">
        <v>92.63</v>
      </c>
      <c r="J104" s="27">
        <v>7687.4988987754377</v>
      </c>
      <c r="K104" s="23">
        <v>9420.3605743279713</v>
      </c>
      <c r="L104" s="28">
        <v>872608</v>
      </c>
      <c r="M104" s="147"/>
      <c r="N104" s="29" t="s">
        <v>269</v>
      </c>
      <c r="O104" s="150" t="s">
        <v>268</v>
      </c>
      <c r="P104" s="15" t="s">
        <v>106</v>
      </c>
      <c r="Q104" s="15" t="str">
        <f t="shared" si="1"/>
        <v>1单元1803</v>
      </c>
      <c r="R104" s="15" t="str">
        <f>VLOOKUP(Q104,[2]Sheet4!$C:$E,3,FALSE)</f>
        <v>清远天赋-全期-3#高层-1-1803</v>
      </c>
      <c r="S104" s="15">
        <f>VLOOKUP(R104,[4]Sheet1!$A:$O,15,FALSE)-L104</f>
        <v>297895</v>
      </c>
    </row>
    <row r="105" spans="1:19" s="15" customFormat="1" ht="23.5" customHeight="1">
      <c r="A105" s="19">
        <v>100</v>
      </c>
      <c r="B105" s="19" t="s">
        <v>100</v>
      </c>
      <c r="C105" s="20" t="s">
        <v>178</v>
      </c>
      <c r="D105" s="21">
        <v>18</v>
      </c>
      <c r="E105" s="22" t="s">
        <v>110</v>
      </c>
      <c r="F105" s="19">
        <v>2.9</v>
      </c>
      <c r="G105" s="23">
        <v>81.180000000000007</v>
      </c>
      <c r="H105" s="24">
        <v>14.93</v>
      </c>
      <c r="I105" s="21">
        <v>66.25</v>
      </c>
      <c r="J105" s="27">
        <v>9026.1640798226163</v>
      </c>
      <c r="K105" s="23">
        <v>11060.286792452831</v>
      </c>
      <c r="L105" s="28">
        <v>732744</v>
      </c>
      <c r="M105" s="147"/>
      <c r="N105" s="29" t="s">
        <v>269</v>
      </c>
      <c r="O105" s="149"/>
      <c r="P105" s="15" t="s">
        <v>102</v>
      </c>
      <c r="Q105" s="15" t="str">
        <f t="shared" si="1"/>
        <v>2单元1804</v>
      </c>
      <c r="R105" s="15" t="str">
        <f>VLOOKUP(Q105,[2]Sheet4!$C:$E,3,FALSE)</f>
        <v>清远天赋-全期-3#高层-2-1804</v>
      </c>
      <c r="S105" s="15">
        <f>VLOOKUP(Q105,[3]房屋列表信息!$D$1:$T$65536,17,FALSE)-L105</f>
        <v>0</v>
      </c>
    </row>
    <row r="106" spans="1:19" s="15" customFormat="1" ht="23.5" customHeight="1">
      <c r="A106" s="19">
        <v>101</v>
      </c>
      <c r="B106" s="19" t="s">
        <v>100</v>
      </c>
      <c r="C106" s="20" t="s">
        <v>179</v>
      </c>
      <c r="D106" s="21">
        <v>18</v>
      </c>
      <c r="E106" s="22" t="s">
        <v>110</v>
      </c>
      <c r="F106" s="19">
        <v>2.9</v>
      </c>
      <c r="G106" s="23">
        <v>81.180000000000007</v>
      </c>
      <c r="H106" s="24">
        <v>14.93</v>
      </c>
      <c r="I106" s="21">
        <v>66.25</v>
      </c>
      <c r="J106" s="27">
        <v>9311.8871643261882</v>
      </c>
      <c r="K106" s="23">
        <v>11410.4</v>
      </c>
      <c r="L106" s="28">
        <v>755939</v>
      </c>
      <c r="M106" s="147"/>
      <c r="N106" s="29" t="s">
        <v>269</v>
      </c>
      <c r="O106" s="150"/>
      <c r="P106" s="15" t="s">
        <v>102</v>
      </c>
      <c r="Q106" s="15" t="str">
        <f t="shared" si="1"/>
        <v>2单元1805</v>
      </c>
      <c r="R106" s="15" t="str">
        <f>VLOOKUP(Q106,[2]Sheet4!$C:$E,3,FALSE)</f>
        <v>清远天赋-全期-3#高层-2-1805</v>
      </c>
      <c r="S106" s="15">
        <f>VLOOKUP(Q106,[3]房屋列表信息!$D$1:$T$65536,17,FALSE)-L106</f>
        <v>0</v>
      </c>
    </row>
    <row r="107" spans="1:19" s="15" customFormat="1" ht="23.5" customHeight="1">
      <c r="A107" s="19">
        <v>102</v>
      </c>
      <c r="B107" s="19" t="s">
        <v>103</v>
      </c>
      <c r="C107" s="20" t="s">
        <v>180</v>
      </c>
      <c r="D107" s="21">
        <v>19</v>
      </c>
      <c r="E107" s="22" t="s">
        <v>101</v>
      </c>
      <c r="F107" s="19">
        <v>2.9</v>
      </c>
      <c r="G107" s="23">
        <v>96.88</v>
      </c>
      <c r="H107" s="24">
        <v>17.82</v>
      </c>
      <c r="I107" s="21">
        <v>79.06</v>
      </c>
      <c r="J107" s="27">
        <v>9911.8909991742366</v>
      </c>
      <c r="K107" s="23">
        <v>12146.015684290413</v>
      </c>
      <c r="L107" s="28">
        <v>960264</v>
      </c>
      <c r="M107" s="147"/>
      <c r="N107" s="29" t="s">
        <v>269</v>
      </c>
      <c r="O107" s="149"/>
      <c r="P107" s="15" t="s">
        <v>106</v>
      </c>
      <c r="Q107" s="15" t="str">
        <f t="shared" si="1"/>
        <v>1单元1901</v>
      </c>
      <c r="R107" s="15" t="str">
        <f>VLOOKUP(Q107,[2]Sheet4!$C:$E,3,FALSE)</f>
        <v>清远天赋-全期-3#高层-1-1901</v>
      </c>
      <c r="S107" s="15">
        <f>VLOOKUP(Q107,[3]房屋列表信息!$D$1:$T$65536,17,FALSE)-L107</f>
        <v>0</v>
      </c>
    </row>
    <row r="108" spans="1:19" s="15" customFormat="1" ht="23.5" customHeight="1">
      <c r="A108" s="19">
        <v>103</v>
      </c>
      <c r="B108" s="19" t="s">
        <v>100</v>
      </c>
      <c r="C108" s="20" t="s">
        <v>180</v>
      </c>
      <c r="D108" s="21">
        <v>19</v>
      </c>
      <c r="E108" s="22" t="s">
        <v>101</v>
      </c>
      <c r="F108" s="19">
        <v>2.9</v>
      </c>
      <c r="G108" s="23">
        <v>96.88</v>
      </c>
      <c r="H108" s="24">
        <v>17.82</v>
      </c>
      <c r="I108" s="21">
        <v>79.06</v>
      </c>
      <c r="J108" s="27">
        <v>10340.462427745666</v>
      </c>
      <c r="K108" s="23">
        <v>12671.186440677966</v>
      </c>
      <c r="L108" s="28">
        <v>1001784</v>
      </c>
      <c r="M108" s="147"/>
      <c r="N108" s="29" t="s">
        <v>269</v>
      </c>
      <c r="O108" s="149" t="s">
        <v>268</v>
      </c>
      <c r="P108" s="15" t="s">
        <v>106</v>
      </c>
      <c r="Q108" s="15" t="str">
        <f t="shared" si="1"/>
        <v>1单元1901</v>
      </c>
      <c r="R108" s="15" t="str">
        <f>VLOOKUP(Q108,[2]Sheet4!$C:$E,3,FALSE)</f>
        <v>清远天赋-全期-3#高层-1-1901</v>
      </c>
      <c r="S108" s="15">
        <f>VLOOKUP(Q108,[3]房屋列表信息!$D$1:$T$65536,17,FALSE)-L108</f>
        <v>-41520</v>
      </c>
    </row>
    <row r="109" spans="1:19" s="15" customFormat="1" ht="23.5" customHeight="1">
      <c r="A109" s="19">
        <v>104</v>
      </c>
      <c r="B109" s="19" t="s">
        <v>100</v>
      </c>
      <c r="C109" s="20" t="s">
        <v>181</v>
      </c>
      <c r="D109" s="21">
        <v>19</v>
      </c>
      <c r="E109" s="22" t="s">
        <v>101</v>
      </c>
      <c r="F109" s="19">
        <v>2.9</v>
      </c>
      <c r="G109" s="23">
        <v>96.88</v>
      </c>
      <c r="H109" s="24">
        <v>17.82</v>
      </c>
      <c r="I109" s="21">
        <v>79.06</v>
      </c>
      <c r="J109" s="27">
        <v>10054.74814203138</v>
      </c>
      <c r="K109" s="23">
        <v>12321.072603086262</v>
      </c>
      <c r="L109" s="28">
        <v>974104</v>
      </c>
      <c r="M109" s="147"/>
      <c r="N109" s="29" t="s">
        <v>269</v>
      </c>
      <c r="O109" s="149" t="s">
        <v>268</v>
      </c>
      <c r="P109" s="15" t="s">
        <v>102</v>
      </c>
      <c r="Q109" s="15" t="str">
        <f t="shared" si="1"/>
        <v>2单元1902</v>
      </c>
      <c r="R109" s="15" t="str">
        <f>VLOOKUP(Q109,[2]Sheet4!$C:$E,3,FALSE)</f>
        <v>清远天赋-全期-3#高层-2-1902</v>
      </c>
      <c r="S109" s="15">
        <f>VLOOKUP(Q109,[3]房屋列表信息!$D$1:$T$65536,17,FALSE)-L109</f>
        <v>0</v>
      </c>
    </row>
    <row r="110" spans="1:19" s="15" customFormat="1" ht="23.5" customHeight="1">
      <c r="A110" s="19">
        <v>105</v>
      </c>
      <c r="B110" s="19" t="s">
        <v>103</v>
      </c>
      <c r="C110" s="20" t="s">
        <v>181</v>
      </c>
      <c r="D110" s="21">
        <v>19</v>
      </c>
      <c r="E110" s="22" t="s">
        <v>101</v>
      </c>
      <c r="F110" s="19">
        <v>2.9</v>
      </c>
      <c r="G110" s="23">
        <v>96.88</v>
      </c>
      <c r="H110" s="24">
        <v>17.82</v>
      </c>
      <c r="I110" s="21">
        <v>79.06</v>
      </c>
      <c r="J110" s="27">
        <v>7360.2601156069368</v>
      </c>
      <c r="K110" s="23">
        <v>9019.251201619023</v>
      </c>
      <c r="L110" s="28">
        <v>713062</v>
      </c>
      <c r="M110" s="147"/>
      <c r="N110" s="29" t="s">
        <v>269</v>
      </c>
      <c r="O110" s="150" t="s">
        <v>268</v>
      </c>
      <c r="P110" s="15" t="s">
        <v>106</v>
      </c>
      <c r="Q110" s="15" t="str">
        <f t="shared" si="1"/>
        <v>1单元1902</v>
      </c>
      <c r="R110" s="15" t="str">
        <f>VLOOKUP(Q110,[2]Sheet4!$C:$E,3,FALSE)</f>
        <v>清远天赋-全期-3#高层-1-1902</v>
      </c>
      <c r="S110" s="15">
        <f>VLOOKUP(Q110,[3]房屋列表信息!$D$1:$T$65536,17,FALSE)-L110</f>
        <v>274882</v>
      </c>
    </row>
    <row r="111" spans="1:19" s="15" customFormat="1" ht="23.5" customHeight="1">
      <c r="A111" s="19">
        <v>106</v>
      </c>
      <c r="B111" s="19" t="s">
        <v>100</v>
      </c>
      <c r="C111" s="20" t="s">
        <v>182</v>
      </c>
      <c r="D111" s="21">
        <v>19</v>
      </c>
      <c r="E111" s="22" t="s">
        <v>108</v>
      </c>
      <c r="F111" s="19">
        <v>2.9</v>
      </c>
      <c r="G111" s="23">
        <v>113.51</v>
      </c>
      <c r="H111" s="24">
        <v>20.88</v>
      </c>
      <c r="I111" s="21">
        <v>92.63</v>
      </c>
      <c r="J111" s="27">
        <v>9839.7498017795788</v>
      </c>
      <c r="K111" s="23">
        <v>12057.756666306812</v>
      </c>
      <c r="L111" s="28">
        <v>1116910</v>
      </c>
      <c r="M111" s="147"/>
      <c r="N111" s="29" t="s">
        <v>269</v>
      </c>
      <c r="O111" s="150" t="s">
        <v>268</v>
      </c>
      <c r="P111" s="15" t="s">
        <v>106</v>
      </c>
      <c r="Q111" s="15" t="str">
        <f t="shared" si="1"/>
        <v>1单元1903</v>
      </c>
      <c r="R111" s="15" t="str">
        <f>VLOOKUP(Q111,[2]Sheet4!$C:$E,3,FALSE)</f>
        <v>清远天赋-全期-3#高层-1-1903</v>
      </c>
      <c r="S111" s="15">
        <f>VLOOKUP(Q111,[3]房屋列表信息!$D$1:$T$65536,17,FALSE)-L111</f>
        <v>105483</v>
      </c>
    </row>
    <row r="112" spans="1:19" s="15" customFormat="1" ht="23.5" customHeight="1">
      <c r="A112" s="19">
        <v>107</v>
      </c>
      <c r="B112" s="19" t="s">
        <v>100</v>
      </c>
      <c r="C112" s="20" t="s">
        <v>183</v>
      </c>
      <c r="D112" s="21">
        <v>19</v>
      </c>
      <c r="E112" s="22" t="s">
        <v>110</v>
      </c>
      <c r="F112" s="19">
        <v>2.9</v>
      </c>
      <c r="G112" s="23">
        <v>81.180000000000007</v>
      </c>
      <c r="H112" s="24">
        <v>14.93</v>
      </c>
      <c r="I112" s="21">
        <v>66.25</v>
      </c>
      <c r="J112" s="27">
        <v>6302.389751170238</v>
      </c>
      <c r="K112" s="23">
        <v>7722.6867924528306</v>
      </c>
      <c r="L112" s="28">
        <v>511628</v>
      </c>
      <c r="M112" s="147" t="s">
        <v>274</v>
      </c>
      <c r="N112" s="29" t="s">
        <v>269</v>
      </c>
      <c r="O112" s="150"/>
      <c r="P112" s="15" t="s">
        <v>102</v>
      </c>
      <c r="Q112" s="15" t="str">
        <f t="shared" si="1"/>
        <v>2单元1904</v>
      </c>
      <c r="R112" s="15" t="str">
        <f>VLOOKUP(Q112,[2]Sheet4!$C:$E,3,FALSE)</f>
        <v>清远天赋-全期-3#高层-2-1904</v>
      </c>
      <c r="S112" s="15">
        <f>VLOOKUP(Q112,[3]房屋列表信息!$D$1:$T$65536,17,FALSE)-L112</f>
        <v>258228</v>
      </c>
    </row>
    <row r="113" spans="1:19" s="15" customFormat="1" ht="23.5" customHeight="1">
      <c r="A113" s="19">
        <v>108</v>
      </c>
      <c r="B113" s="19" t="s">
        <v>103</v>
      </c>
      <c r="C113" s="20" t="s">
        <v>183</v>
      </c>
      <c r="D113" s="21">
        <v>19</v>
      </c>
      <c r="E113" s="22" t="s">
        <v>110</v>
      </c>
      <c r="F113" s="19">
        <v>2.9</v>
      </c>
      <c r="G113" s="23">
        <v>81.180000000000007</v>
      </c>
      <c r="H113" s="24">
        <v>14.93</v>
      </c>
      <c r="I113" s="21">
        <v>66.25</v>
      </c>
      <c r="J113" s="27">
        <v>9626.1763981276163</v>
      </c>
      <c r="K113" s="23">
        <v>11795.516981132076</v>
      </c>
      <c r="L113" s="28">
        <v>781453</v>
      </c>
      <c r="M113" s="147"/>
      <c r="N113" s="29" t="s">
        <v>269</v>
      </c>
      <c r="O113" s="150"/>
      <c r="P113" s="15" t="s">
        <v>106</v>
      </c>
      <c r="Q113" s="15" t="str">
        <f t="shared" si="1"/>
        <v>1单元1904</v>
      </c>
      <c r="R113" s="15" t="str">
        <f>VLOOKUP(Q113,[2]Sheet4!$C:$E,3,FALSE)</f>
        <v>清远天赋-全期-3#高层-1-1904</v>
      </c>
      <c r="S113" s="15" t="e">
        <f>VLOOKUP(R113,[4]Sheet1!$A:$O,15,FALSE)-L113</f>
        <v>#N/A</v>
      </c>
    </row>
    <row r="114" spans="1:19" s="15" customFormat="1" ht="23.5" customHeight="1">
      <c r="A114" s="19">
        <v>109</v>
      </c>
      <c r="B114" s="19" t="s">
        <v>103</v>
      </c>
      <c r="C114" s="20" t="s">
        <v>184</v>
      </c>
      <c r="D114" s="21">
        <v>20</v>
      </c>
      <c r="E114" s="22" t="s">
        <v>101</v>
      </c>
      <c r="F114" s="19">
        <v>2.9</v>
      </c>
      <c r="G114" s="23">
        <v>96.88</v>
      </c>
      <c r="H114" s="24">
        <v>17.82</v>
      </c>
      <c r="I114" s="21">
        <v>79.06</v>
      </c>
      <c r="J114" s="27">
        <v>9940.4521056977701</v>
      </c>
      <c r="K114" s="23">
        <v>12181.014419428282</v>
      </c>
      <c r="L114" s="28">
        <v>963031</v>
      </c>
      <c r="M114" s="148"/>
      <c r="N114" s="29" t="s">
        <v>269</v>
      </c>
      <c r="O114" s="149"/>
      <c r="P114" s="15" t="s">
        <v>106</v>
      </c>
      <c r="Q114" s="15" t="str">
        <f t="shared" si="1"/>
        <v>1单元2001</v>
      </c>
      <c r="R114" s="15" t="str">
        <f>VLOOKUP(Q114,[2]Sheet4!$C:$E,3,FALSE)</f>
        <v>清远天赋-全期-3#高层-1-2001</v>
      </c>
      <c r="S114" s="15">
        <f>VLOOKUP(Q114,[3]房屋列表信息!$D$1:$T$65536,17,FALSE)-L114</f>
        <v>0</v>
      </c>
    </row>
    <row r="115" spans="1:19" s="15" customFormat="1" ht="23.5" customHeight="1">
      <c r="A115" s="19">
        <v>110</v>
      </c>
      <c r="B115" s="19" t="s">
        <v>100</v>
      </c>
      <c r="C115" s="20" t="s">
        <v>184</v>
      </c>
      <c r="D115" s="21">
        <v>20</v>
      </c>
      <c r="E115" s="22" t="s">
        <v>101</v>
      </c>
      <c r="F115" s="19">
        <v>2.9</v>
      </c>
      <c r="G115" s="23">
        <v>96.88</v>
      </c>
      <c r="H115" s="24">
        <v>17.82</v>
      </c>
      <c r="I115" s="21">
        <v>79.06</v>
      </c>
      <c r="J115" s="27">
        <v>9236.5400495458307</v>
      </c>
      <c r="K115" s="23">
        <v>11318.441689855805</v>
      </c>
      <c r="L115" s="28">
        <v>894836</v>
      </c>
      <c r="M115" s="147"/>
      <c r="N115" s="29" t="s">
        <v>269</v>
      </c>
      <c r="O115" s="149" t="s">
        <v>268</v>
      </c>
      <c r="P115" s="15" t="s">
        <v>102</v>
      </c>
      <c r="Q115" s="15" t="str">
        <f t="shared" si="1"/>
        <v>2单元2001</v>
      </c>
      <c r="R115" s="15" t="str">
        <f>VLOOKUP(Q115,[2]Sheet4!$C:$E,3,FALSE)</f>
        <v>清远天赋-全期-3#高层-2-2001</v>
      </c>
      <c r="S115" s="15">
        <f>VLOOKUP(Q115,[3]房屋列表信息!$D$1:$T$65536,17,FALSE)-L115</f>
        <v>109715</v>
      </c>
    </row>
    <row r="116" spans="1:19" s="15" customFormat="1" ht="23.5" customHeight="1">
      <c r="A116" s="19">
        <v>111</v>
      </c>
      <c r="B116" s="19" t="s">
        <v>100</v>
      </c>
      <c r="C116" s="20" t="s">
        <v>185</v>
      </c>
      <c r="D116" s="21">
        <v>20</v>
      </c>
      <c r="E116" s="22" t="s">
        <v>101</v>
      </c>
      <c r="F116" s="19">
        <v>2.9</v>
      </c>
      <c r="G116" s="23">
        <v>96.88</v>
      </c>
      <c r="H116" s="24">
        <v>17.82</v>
      </c>
      <c r="I116" s="21">
        <v>79.06</v>
      </c>
      <c r="J116" s="27">
        <v>9034.5788604459121</v>
      </c>
      <c r="K116" s="23">
        <v>11070.958765494561</v>
      </c>
      <c r="L116" s="28">
        <v>875270</v>
      </c>
      <c r="M116" s="147"/>
      <c r="N116" s="29" t="s">
        <v>269</v>
      </c>
      <c r="O116" s="149" t="s">
        <v>268</v>
      </c>
      <c r="P116" s="15" t="s">
        <v>102</v>
      </c>
      <c r="Q116" s="15" t="str">
        <f t="shared" si="1"/>
        <v>2单元2002</v>
      </c>
      <c r="R116" s="15" t="str">
        <f>VLOOKUP(Q116,[2]Sheet4!$C:$E,3,FALSE)</f>
        <v>清远天赋-全期-3#高层-2-2002</v>
      </c>
      <c r="S116" s="15">
        <f>VLOOKUP(Q116,[3]房屋列表信息!$D$1:$T$65536,17,FALSE)-L116</f>
        <v>101601</v>
      </c>
    </row>
    <row r="117" spans="1:19" s="15" customFormat="1" ht="23.5" customHeight="1">
      <c r="A117" s="19">
        <v>112</v>
      </c>
      <c r="B117" s="19" t="s">
        <v>100</v>
      </c>
      <c r="C117" s="20" t="s">
        <v>186</v>
      </c>
      <c r="D117" s="21">
        <v>20</v>
      </c>
      <c r="E117" s="22" t="s">
        <v>108</v>
      </c>
      <c r="F117" s="19">
        <v>2.9</v>
      </c>
      <c r="G117" s="23">
        <v>113.51</v>
      </c>
      <c r="H117" s="24">
        <v>20.88</v>
      </c>
      <c r="I117" s="21">
        <v>92.63</v>
      </c>
      <c r="J117" s="27">
        <v>7836.6223240243144</v>
      </c>
      <c r="K117" s="23">
        <v>9603.0983482673</v>
      </c>
      <c r="L117" s="28">
        <v>889535</v>
      </c>
      <c r="M117" s="147" t="s">
        <v>274</v>
      </c>
      <c r="N117" s="29" t="s">
        <v>269</v>
      </c>
      <c r="O117" s="150"/>
      <c r="P117" s="15" t="s">
        <v>106</v>
      </c>
      <c r="Q117" s="15" t="str">
        <f t="shared" si="1"/>
        <v>1单元2003</v>
      </c>
      <c r="R117" s="15" t="str">
        <f>VLOOKUP(Q117,[2]Sheet4!$C:$E,3,FALSE)</f>
        <v>清远天赋-全期-3#高层-1-2003</v>
      </c>
      <c r="S117" s="15">
        <f>VLOOKUP(Q117,[3]房屋列表信息!$D$1:$T$65536,17,FALSE)-L117</f>
        <v>336101</v>
      </c>
    </row>
    <row r="118" spans="1:19" s="15" customFormat="1" ht="23.5" customHeight="1">
      <c r="A118" s="19">
        <v>113</v>
      </c>
      <c r="B118" s="19" t="s">
        <v>100</v>
      </c>
      <c r="C118" s="20" t="s">
        <v>187</v>
      </c>
      <c r="D118" s="21">
        <v>20</v>
      </c>
      <c r="E118" s="22" t="s">
        <v>110</v>
      </c>
      <c r="F118" s="19">
        <v>2.9</v>
      </c>
      <c r="G118" s="23">
        <v>81.180000000000007</v>
      </c>
      <c r="H118" s="24">
        <v>14.93</v>
      </c>
      <c r="I118" s="21">
        <v>66.25</v>
      </c>
      <c r="J118" s="27">
        <v>9714.843557526483</v>
      </c>
      <c r="K118" s="23">
        <v>11904.166037735849</v>
      </c>
      <c r="L118" s="28">
        <v>788651</v>
      </c>
      <c r="M118" s="147"/>
      <c r="N118" s="29" t="s">
        <v>269</v>
      </c>
      <c r="O118" s="150" t="s">
        <v>268</v>
      </c>
      <c r="P118" s="15" t="s">
        <v>106</v>
      </c>
      <c r="Q118" s="15" t="str">
        <f t="shared" si="1"/>
        <v>1单元2004</v>
      </c>
      <c r="R118" s="15" t="str">
        <f>VLOOKUP(Q118,[2]Sheet4!$C:$E,3,FALSE)</f>
        <v>清远天赋-全期-3#高层-1-2004</v>
      </c>
      <c r="S118" s="15">
        <f>VLOOKUP(Q118,[3]房屋列表信息!$D$1:$T$65536,17,FALSE)-L118</f>
        <v>-4878</v>
      </c>
    </row>
    <row r="119" spans="1:19" s="15" customFormat="1" ht="23.5" customHeight="1">
      <c r="A119" s="19">
        <v>114</v>
      </c>
      <c r="B119" s="19" t="s">
        <v>100</v>
      </c>
      <c r="C119" s="20" t="s">
        <v>188</v>
      </c>
      <c r="D119" s="21">
        <v>20</v>
      </c>
      <c r="E119" s="22" t="s">
        <v>110</v>
      </c>
      <c r="F119" s="19">
        <v>2.9</v>
      </c>
      <c r="G119" s="23">
        <v>81.180000000000007</v>
      </c>
      <c r="H119" s="24">
        <v>14.93</v>
      </c>
      <c r="I119" s="21">
        <v>66.25</v>
      </c>
      <c r="J119" s="27">
        <v>9852.0941118502087</v>
      </c>
      <c r="K119" s="23">
        <v>12072.347169811321</v>
      </c>
      <c r="L119" s="28">
        <v>799793</v>
      </c>
      <c r="M119" s="147"/>
      <c r="N119" s="29" t="s">
        <v>269</v>
      </c>
      <c r="O119" s="149" t="s">
        <v>268</v>
      </c>
      <c r="P119" s="15" t="s">
        <v>102</v>
      </c>
      <c r="Q119" s="15" t="str">
        <f t="shared" si="1"/>
        <v>2单元2005</v>
      </c>
      <c r="R119" s="15" t="str">
        <f>VLOOKUP(Q119,[2]Sheet4!$C:$E,3,FALSE)</f>
        <v>清远天赋-全期-3#高层-2-2005</v>
      </c>
      <c r="S119" s="15">
        <f>VLOOKUP(Q119,[3]房屋列表信息!$D$1:$T$65536,17,FALSE)-L119</f>
        <v>-4423</v>
      </c>
    </row>
    <row r="120" spans="1:19" s="15" customFormat="1" ht="23.5" customHeight="1">
      <c r="A120" s="19">
        <v>115</v>
      </c>
      <c r="B120" s="19" t="s">
        <v>100</v>
      </c>
      <c r="C120" s="20" t="s">
        <v>189</v>
      </c>
      <c r="D120" s="21">
        <v>21</v>
      </c>
      <c r="E120" s="22" t="s">
        <v>101</v>
      </c>
      <c r="F120" s="19">
        <v>2.9</v>
      </c>
      <c r="G120" s="23">
        <v>96.88</v>
      </c>
      <c r="H120" s="24">
        <v>17.82</v>
      </c>
      <c r="I120" s="21">
        <v>79.06</v>
      </c>
      <c r="J120" s="27">
        <v>9263.4805945499593</v>
      </c>
      <c r="K120" s="23">
        <v>11351.454591449532</v>
      </c>
      <c r="L120" s="28">
        <v>897446</v>
      </c>
      <c r="M120" s="147"/>
      <c r="N120" s="29" t="s">
        <v>269</v>
      </c>
      <c r="O120" s="150" t="s">
        <v>268</v>
      </c>
      <c r="P120" s="15" t="s">
        <v>106</v>
      </c>
      <c r="Q120" s="15" t="str">
        <f t="shared" si="1"/>
        <v>1单元2101</v>
      </c>
      <c r="R120" s="15" t="str">
        <f>VLOOKUP(Q120,[2]Sheet4!$C:$E,3,FALSE)</f>
        <v>清远天赋-全期-3#高层-1-2101</v>
      </c>
      <c r="S120" s="15">
        <f>VLOOKUP(Q120,[3]房屋列表信息!$D$1:$T$65536,17,FALSE)-L120</f>
        <v>62818</v>
      </c>
    </row>
    <row r="121" spans="1:19" s="15" customFormat="1" ht="23.5" customHeight="1">
      <c r="A121" s="19">
        <v>116</v>
      </c>
      <c r="B121" s="19" t="s">
        <v>103</v>
      </c>
      <c r="C121" s="20" t="s">
        <v>189</v>
      </c>
      <c r="D121" s="21">
        <v>21</v>
      </c>
      <c r="E121" s="22" t="s">
        <v>101</v>
      </c>
      <c r="F121" s="19">
        <v>2.9</v>
      </c>
      <c r="G121" s="23">
        <v>96.88</v>
      </c>
      <c r="H121" s="24">
        <v>17.82</v>
      </c>
      <c r="I121" s="21">
        <v>79.06</v>
      </c>
      <c r="J121" s="27">
        <v>9911.8909991742366</v>
      </c>
      <c r="K121" s="23">
        <v>12146.015684290413</v>
      </c>
      <c r="L121" s="28">
        <v>960264</v>
      </c>
      <c r="M121" s="147"/>
      <c r="N121" s="29" t="s">
        <v>269</v>
      </c>
      <c r="O121" s="150"/>
      <c r="P121" s="15" t="s">
        <v>106</v>
      </c>
      <c r="Q121" s="15" t="str">
        <f t="shared" si="1"/>
        <v>1单元2101</v>
      </c>
      <c r="R121" s="15" t="str">
        <f>VLOOKUP(Q121,[2]Sheet4!$C:$E,3,FALSE)</f>
        <v>清远天赋-全期-3#高层-1-2101</v>
      </c>
      <c r="S121" s="15">
        <f>VLOOKUP(Q121,[3]房屋列表信息!$D$1:$T$65536,17,FALSE)-L121</f>
        <v>0</v>
      </c>
    </row>
    <row r="122" spans="1:19" s="15" customFormat="1" ht="23.5" customHeight="1">
      <c r="A122" s="19">
        <v>117</v>
      </c>
      <c r="B122" s="19" t="s">
        <v>103</v>
      </c>
      <c r="C122" s="20" t="s">
        <v>190</v>
      </c>
      <c r="D122" s="21">
        <v>21</v>
      </c>
      <c r="E122" s="22" t="s">
        <v>101</v>
      </c>
      <c r="F122" s="19">
        <v>2.9</v>
      </c>
      <c r="G122" s="23">
        <v>96.88</v>
      </c>
      <c r="H122" s="24">
        <v>17.82</v>
      </c>
      <c r="I122" s="21">
        <v>79.06</v>
      </c>
      <c r="J122" s="27">
        <v>7409.4653179190755</v>
      </c>
      <c r="K122" s="23">
        <v>9079.5471793574507</v>
      </c>
      <c r="L122" s="28">
        <v>717829</v>
      </c>
      <c r="M122" s="147"/>
      <c r="N122" s="29" t="s">
        <v>269</v>
      </c>
      <c r="O122" s="150" t="s">
        <v>268</v>
      </c>
    </row>
    <row r="123" spans="1:19" s="15" customFormat="1" ht="23.5" customHeight="1">
      <c r="A123" s="19">
        <v>118</v>
      </c>
      <c r="B123" s="19" t="s">
        <v>100</v>
      </c>
      <c r="C123" s="20" t="s">
        <v>190</v>
      </c>
      <c r="D123" s="21">
        <v>21</v>
      </c>
      <c r="E123" s="22" t="s">
        <v>101</v>
      </c>
      <c r="F123" s="19">
        <v>2.9</v>
      </c>
      <c r="G123" s="23">
        <v>96.88</v>
      </c>
      <c r="H123" s="24">
        <v>17.82</v>
      </c>
      <c r="I123" s="21">
        <v>79.06</v>
      </c>
      <c r="J123" s="27">
        <v>9061.5194054500425</v>
      </c>
      <c r="K123" s="23">
        <v>11103.971667088286</v>
      </c>
      <c r="L123" s="28">
        <v>877880</v>
      </c>
      <c r="M123" s="147"/>
      <c r="N123" s="29" t="s">
        <v>269</v>
      </c>
      <c r="O123" s="149" t="s">
        <v>268</v>
      </c>
    </row>
    <row r="124" spans="1:19" s="15" customFormat="1" ht="23.5" customHeight="1">
      <c r="A124" s="19">
        <v>119</v>
      </c>
      <c r="B124" s="19" t="s">
        <v>103</v>
      </c>
      <c r="C124" s="20" t="s">
        <v>191</v>
      </c>
      <c r="D124" s="21">
        <v>21</v>
      </c>
      <c r="E124" s="22" t="s">
        <v>110</v>
      </c>
      <c r="F124" s="19">
        <v>2.9</v>
      </c>
      <c r="G124" s="23">
        <v>81.180000000000007</v>
      </c>
      <c r="H124" s="24">
        <v>14.93</v>
      </c>
      <c r="I124" s="21">
        <v>66.25</v>
      </c>
      <c r="J124" s="27">
        <v>9626.1763981276163</v>
      </c>
      <c r="K124" s="23">
        <v>11795.516981132076</v>
      </c>
      <c r="L124" s="28">
        <v>781453</v>
      </c>
      <c r="M124" s="147"/>
      <c r="N124" s="29" t="s">
        <v>269</v>
      </c>
      <c r="O124" s="150"/>
      <c r="P124" s="15" t="s">
        <v>102</v>
      </c>
      <c r="Q124" s="15" t="str">
        <f t="shared" ref="Q124:Q142" si="2">P124&amp;C124</f>
        <v>2单元2104</v>
      </c>
      <c r="R124" s="15" t="str">
        <f>VLOOKUP(Q124,[2]Sheet4!$C:$E,3,FALSE)</f>
        <v>清远天赋-全期-3#高层-2-2104</v>
      </c>
      <c r="S124" s="15">
        <f>VLOOKUP(Q124,[3]房屋列表信息!$D$1:$T$65536,17,FALSE)-L124</f>
        <v>-11597</v>
      </c>
    </row>
    <row r="125" spans="1:19" s="15" customFormat="1" ht="23.5" customHeight="1">
      <c r="A125" s="19">
        <v>120</v>
      </c>
      <c r="B125" s="19" t="s">
        <v>100</v>
      </c>
      <c r="C125" s="20" t="s">
        <v>191</v>
      </c>
      <c r="D125" s="21">
        <v>21</v>
      </c>
      <c r="E125" s="22" t="s">
        <v>110</v>
      </c>
      <c r="F125" s="19">
        <v>2.9</v>
      </c>
      <c r="G125" s="23">
        <v>81.180000000000007</v>
      </c>
      <c r="H125" s="24">
        <v>14.93</v>
      </c>
      <c r="I125" s="21">
        <v>66.25</v>
      </c>
      <c r="J125" s="27">
        <v>6588.8642522788859</v>
      </c>
      <c r="K125" s="23">
        <v>8073.720754716981</v>
      </c>
      <c r="L125" s="28">
        <v>534884</v>
      </c>
      <c r="M125" s="147"/>
      <c r="N125" s="29" t="s">
        <v>269</v>
      </c>
      <c r="O125" s="150"/>
      <c r="P125" s="15" t="s">
        <v>102</v>
      </c>
      <c r="Q125" s="15" t="str">
        <f t="shared" si="2"/>
        <v>2单元2104</v>
      </c>
      <c r="R125" s="15" t="str">
        <f>VLOOKUP(Q125,[2]Sheet4!$C:$E,3,FALSE)</f>
        <v>清远天赋-全期-3#高层-2-2104</v>
      </c>
      <c r="S125" s="15">
        <f>VLOOKUP(Q125,[3]房屋列表信息!$D$1:$T$65536,17,FALSE)-L125</f>
        <v>234972</v>
      </c>
    </row>
    <row r="126" spans="1:19" s="15" customFormat="1" ht="23.5" customHeight="1">
      <c r="A126" s="19">
        <v>121</v>
      </c>
      <c r="B126" s="19" t="s">
        <v>100</v>
      </c>
      <c r="C126" s="20" t="s">
        <v>192</v>
      </c>
      <c r="D126" s="21">
        <v>21</v>
      </c>
      <c r="E126" s="22" t="s">
        <v>110</v>
      </c>
      <c r="F126" s="19">
        <v>2.9</v>
      </c>
      <c r="G126" s="23">
        <v>81.180000000000007</v>
      </c>
      <c r="H126" s="24">
        <v>14.93</v>
      </c>
      <c r="I126" s="21">
        <v>66.25</v>
      </c>
      <c r="J126" s="27">
        <v>6588.8642522788859</v>
      </c>
      <c r="K126" s="23">
        <v>8073.720754716981</v>
      </c>
      <c r="L126" s="28">
        <v>534884</v>
      </c>
      <c r="M126" s="147"/>
      <c r="N126" s="29" t="s">
        <v>269</v>
      </c>
      <c r="O126" s="149"/>
      <c r="P126" s="15" t="s">
        <v>106</v>
      </c>
      <c r="Q126" s="15" t="str">
        <f t="shared" si="2"/>
        <v>1单元2105</v>
      </c>
      <c r="R126" s="15" t="str">
        <f>VLOOKUP(Q126,[2]Sheet4!$C:$E,3,FALSE)</f>
        <v>清远天赋-全期-3#高层-1-2105</v>
      </c>
      <c r="S126" s="15">
        <f>VLOOKUP(Q126,[3]房屋列表信息!$D$1:$T$65536,17,FALSE)-L126</f>
        <v>223375</v>
      </c>
    </row>
    <row r="127" spans="1:19" s="15" customFormat="1" ht="23.5" customHeight="1">
      <c r="A127" s="19">
        <v>122</v>
      </c>
      <c r="B127" s="19" t="s">
        <v>100</v>
      </c>
      <c r="C127" s="20" t="s">
        <v>193</v>
      </c>
      <c r="D127" s="21">
        <v>22</v>
      </c>
      <c r="E127" s="22" t="s">
        <v>101</v>
      </c>
      <c r="F127" s="19">
        <v>2.9</v>
      </c>
      <c r="G127" s="23">
        <v>96.88</v>
      </c>
      <c r="H127" s="24">
        <v>17.82</v>
      </c>
      <c r="I127" s="21">
        <v>79.06</v>
      </c>
      <c r="J127" s="27">
        <v>9290.4108175061938</v>
      </c>
      <c r="K127" s="23">
        <v>11384.454844421958</v>
      </c>
      <c r="L127" s="28">
        <v>900055</v>
      </c>
      <c r="M127" s="147"/>
      <c r="N127" s="29" t="s">
        <v>269</v>
      </c>
      <c r="O127" s="149" t="s">
        <v>268</v>
      </c>
      <c r="P127" s="15" t="s">
        <v>102</v>
      </c>
      <c r="Q127" s="15" t="str">
        <f t="shared" si="2"/>
        <v>2单元2201</v>
      </c>
      <c r="R127" s="15" t="str">
        <f>VLOOKUP(Q127,[2]Sheet4!$C:$E,3,FALSE)</f>
        <v>清远天赋-全期-3#高层-2-2201</v>
      </c>
      <c r="S127" s="15">
        <f>VLOOKUP(Q127,[3]房屋列表信息!$D$1:$T$65536,17,FALSE)-L127</f>
        <v>98961</v>
      </c>
    </row>
    <row r="128" spans="1:19" s="15" customFormat="1" ht="23.5" customHeight="1">
      <c r="A128" s="19">
        <v>123</v>
      </c>
      <c r="B128" s="19" t="s">
        <v>100</v>
      </c>
      <c r="C128" s="20" t="s">
        <v>194</v>
      </c>
      <c r="D128" s="21">
        <v>22</v>
      </c>
      <c r="E128" s="22" t="s">
        <v>101</v>
      </c>
      <c r="F128" s="19">
        <v>2.9</v>
      </c>
      <c r="G128" s="23">
        <v>96.88</v>
      </c>
      <c r="H128" s="24">
        <v>17.82</v>
      </c>
      <c r="I128" s="21">
        <v>79.06</v>
      </c>
      <c r="J128" s="27">
        <v>9088.449628406277</v>
      </c>
      <c r="K128" s="23">
        <v>11136.971920060712</v>
      </c>
      <c r="L128" s="28">
        <v>880489</v>
      </c>
      <c r="M128" s="148"/>
      <c r="N128" s="29" t="s">
        <v>269</v>
      </c>
      <c r="O128" s="149" t="s">
        <v>268</v>
      </c>
      <c r="P128" s="15" t="s">
        <v>102</v>
      </c>
      <c r="Q128" s="15" t="str">
        <f t="shared" si="2"/>
        <v>2单元2202</v>
      </c>
      <c r="R128" s="15" t="str">
        <f>VLOOKUP(Q128,[2]Sheet4!$C:$E,3,FALSE)</f>
        <v>清远天赋-全期-3#高层-2-2202</v>
      </c>
      <c r="S128" s="15">
        <f>VLOOKUP(Q128,[3]房屋列表信息!$D$1:$T$65536,17,FALSE)-L128</f>
        <v>90847</v>
      </c>
    </row>
    <row r="129" spans="1:19" s="15" customFormat="1" ht="23.5" customHeight="1">
      <c r="A129" s="19">
        <v>124</v>
      </c>
      <c r="B129" s="19" t="s">
        <v>100</v>
      </c>
      <c r="C129" s="20" t="s">
        <v>195</v>
      </c>
      <c r="D129" s="21">
        <v>22</v>
      </c>
      <c r="E129" s="22" t="s">
        <v>108</v>
      </c>
      <c r="F129" s="19">
        <v>2.9</v>
      </c>
      <c r="G129" s="23">
        <v>113.51</v>
      </c>
      <c r="H129" s="24">
        <v>20.88</v>
      </c>
      <c r="I129" s="21">
        <v>92.63</v>
      </c>
      <c r="J129" s="27">
        <v>9983.8604528235392</v>
      </c>
      <c r="K129" s="23">
        <v>12234.351721904352</v>
      </c>
      <c r="L129" s="28">
        <v>1133268</v>
      </c>
      <c r="M129" s="147"/>
      <c r="N129" s="29" t="s">
        <v>269</v>
      </c>
      <c r="O129" s="150" t="s">
        <v>268</v>
      </c>
      <c r="P129" s="15" t="s">
        <v>106</v>
      </c>
      <c r="Q129" s="15" t="str">
        <f t="shared" si="2"/>
        <v>1单元2203</v>
      </c>
      <c r="R129" s="15" t="str">
        <f>VLOOKUP(Q129,[2]Sheet4!$C:$E,3,FALSE)</f>
        <v>清远天赋-全期-3#高层-1-2203</v>
      </c>
      <c r="S129" s="15">
        <f>VLOOKUP(Q129,[3]房屋列表信息!$D$1:$T$65536,17,FALSE)-L129</f>
        <v>85882</v>
      </c>
    </row>
    <row r="130" spans="1:19" s="15" customFormat="1" ht="23.5" customHeight="1">
      <c r="A130" s="19">
        <v>125</v>
      </c>
      <c r="B130" s="19" t="s">
        <v>100</v>
      </c>
      <c r="C130" s="20" t="s">
        <v>196</v>
      </c>
      <c r="D130" s="21">
        <v>22</v>
      </c>
      <c r="E130" s="22" t="s">
        <v>110</v>
      </c>
      <c r="F130" s="19">
        <v>2.9</v>
      </c>
      <c r="G130" s="23">
        <v>81.180000000000007</v>
      </c>
      <c r="H130" s="24">
        <v>14.93</v>
      </c>
      <c r="I130" s="21">
        <v>66.25</v>
      </c>
      <c r="J130" s="27">
        <v>9454.7425474254742</v>
      </c>
      <c r="K130" s="23">
        <v>11585.449056603773</v>
      </c>
      <c r="L130" s="28">
        <v>767536</v>
      </c>
      <c r="M130" s="147"/>
      <c r="N130" s="29" t="s">
        <v>269</v>
      </c>
      <c r="O130" s="150"/>
      <c r="P130" s="15" t="s">
        <v>102</v>
      </c>
      <c r="Q130" s="15" t="str">
        <f t="shared" si="2"/>
        <v>2单元2204</v>
      </c>
      <c r="R130" s="15" t="str">
        <f>VLOOKUP(Q130,[2]Sheet4!$C:$E,3,FALSE)</f>
        <v>清远天赋-全期-3#高层-2-2204</v>
      </c>
      <c r="S130" s="15">
        <f>VLOOKUP(Q130,[3]房屋列表信息!$D$1:$T$65536,17,FALSE)-L130</f>
        <v>0</v>
      </c>
    </row>
    <row r="131" spans="1:19" s="15" customFormat="1" ht="23.5" customHeight="1">
      <c r="A131" s="19">
        <v>126</v>
      </c>
      <c r="B131" s="19" t="s">
        <v>103</v>
      </c>
      <c r="C131" s="20" t="s">
        <v>196</v>
      </c>
      <c r="D131" s="21">
        <v>22</v>
      </c>
      <c r="E131" s="22" t="s">
        <v>110</v>
      </c>
      <c r="F131" s="19">
        <v>2.9</v>
      </c>
      <c r="G131" s="23">
        <v>81.180000000000007</v>
      </c>
      <c r="H131" s="24">
        <v>14.93</v>
      </c>
      <c r="I131" s="21">
        <v>66.25</v>
      </c>
      <c r="J131" s="27">
        <v>9597.5979305247583</v>
      </c>
      <c r="K131" s="23">
        <v>11760.498113207546</v>
      </c>
      <c r="L131" s="28">
        <v>779133</v>
      </c>
      <c r="M131" s="147"/>
      <c r="N131" s="29" t="s">
        <v>269</v>
      </c>
      <c r="O131" s="150"/>
      <c r="P131" s="15" t="s">
        <v>102</v>
      </c>
      <c r="Q131" s="15" t="str">
        <f t="shared" si="2"/>
        <v>2单元2204</v>
      </c>
      <c r="R131" s="15" t="str">
        <f>VLOOKUP(Q131,[2]Sheet4!$C:$E,3,FALSE)</f>
        <v>清远天赋-全期-3#高层-2-2204</v>
      </c>
      <c r="S131" s="15">
        <f>VLOOKUP(Q131,[3]房屋列表信息!$D$1:$T$65536,17,FALSE)-L131</f>
        <v>-11597</v>
      </c>
    </row>
    <row r="132" spans="1:19" s="15" customFormat="1" ht="23.5" customHeight="1">
      <c r="A132" s="19">
        <v>127</v>
      </c>
      <c r="B132" s="19" t="s">
        <v>100</v>
      </c>
      <c r="C132" s="20" t="s">
        <v>197</v>
      </c>
      <c r="D132" s="21">
        <v>22</v>
      </c>
      <c r="E132" s="22" t="s">
        <v>110</v>
      </c>
      <c r="F132" s="19">
        <v>2.9</v>
      </c>
      <c r="G132" s="23">
        <v>81.180000000000007</v>
      </c>
      <c r="H132" s="24">
        <v>14.93</v>
      </c>
      <c r="I132" s="21">
        <v>66.25</v>
      </c>
      <c r="J132" s="27">
        <v>9740.4533136240443</v>
      </c>
      <c r="K132" s="23">
        <v>11935.547169811322</v>
      </c>
      <c r="L132" s="28">
        <v>790730</v>
      </c>
      <c r="M132" s="147"/>
      <c r="N132" s="29" t="s">
        <v>269</v>
      </c>
      <c r="O132" s="149"/>
      <c r="P132" s="15" t="s">
        <v>106</v>
      </c>
      <c r="Q132" s="15" t="str">
        <f t="shared" si="2"/>
        <v>1单元2205</v>
      </c>
      <c r="R132" s="15" t="str">
        <f>VLOOKUP(Q132,[2]Sheet4!$C:$E,3,FALSE)</f>
        <v>清远天赋-全期-3#高层-1-2205</v>
      </c>
      <c r="S132" s="15">
        <f>VLOOKUP(R132,[4]Sheet1!$A:$O,15,FALSE)-L132</f>
        <v>-147297</v>
      </c>
    </row>
    <row r="133" spans="1:19" s="15" customFormat="1" ht="23.5" customHeight="1">
      <c r="A133" s="19">
        <v>128</v>
      </c>
      <c r="B133" s="19" t="s">
        <v>100</v>
      </c>
      <c r="C133" s="20" t="s">
        <v>198</v>
      </c>
      <c r="D133" s="21">
        <v>23</v>
      </c>
      <c r="E133" s="22" t="s">
        <v>101</v>
      </c>
      <c r="F133" s="19">
        <v>2.9</v>
      </c>
      <c r="G133" s="23">
        <v>96.88</v>
      </c>
      <c r="H133" s="24">
        <v>17.82</v>
      </c>
      <c r="I133" s="21">
        <v>79.06</v>
      </c>
      <c r="J133" s="27">
        <v>9317.3307184145342</v>
      </c>
      <c r="K133" s="23">
        <v>11417.442448773083</v>
      </c>
      <c r="L133" s="28">
        <v>902663</v>
      </c>
      <c r="M133" s="147"/>
      <c r="N133" s="29" t="s">
        <v>269</v>
      </c>
      <c r="O133" s="149" t="s">
        <v>268</v>
      </c>
      <c r="P133" s="15" t="s">
        <v>102</v>
      </c>
      <c r="Q133" s="15" t="str">
        <f t="shared" si="2"/>
        <v>2单元2301</v>
      </c>
      <c r="R133" s="15" t="str">
        <f>VLOOKUP(Q133,[2]Sheet4!$C:$E,3,FALSE)</f>
        <v>清远天赋-全期-3#高层-2-2301</v>
      </c>
      <c r="S133" s="15">
        <f>VLOOKUP(Q133,[3]房屋列表信息!$D$1:$T$65536,17,FALSE)-L133</f>
        <v>93586</v>
      </c>
    </row>
    <row r="134" spans="1:19" s="15" customFormat="1" ht="23.5" customHeight="1">
      <c r="A134" s="19">
        <v>129</v>
      </c>
      <c r="B134" s="19" t="s">
        <v>103</v>
      </c>
      <c r="C134" s="20" t="s">
        <v>198</v>
      </c>
      <c r="D134" s="21">
        <v>23</v>
      </c>
      <c r="E134" s="22" t="s">
        <v>101</v>
      </c>
      <c r="F134" s="19">
        <v>2.9</v>
      </c>
      <c r="G134" s="23">
        <v>96.88</v>
      </c>
      <c r="H134" s="24">
        <v>17.82</v>
      </c>
      <c r="I134" s="21">
        <v>79.06</v>
      </c>
      <c r="J134" s="27">
        <v>9854.7584640792738</v>
      </c>
      <c r="K134" s="23">
        <v>12076.005565393372</v>
      </c>
      <c r="L134" s="28">
        <v>954729</v>
      </c>
      <c r="M134" s="147"/>
      <c r="N134" s="29" t="s">
        <v>269</v>
      </c>
      <c r="O134" s="149"/>
      <c r="P134" s="15" t="s">
        <v>102</v>
      </c>
      <c r="Q134" s="15" t="str">
        <f t="shared" si="2"/>
        <v>2单元2301</v>
      </c>
      <c r="R134" s="15" t="str">
        <f>VLOOKUP(Q134,[2]Sheet4!$C:$E,3,FALSE)</f>
        <v>清远天赋-全期-3#高层-2-2301</v>
      </c>
      <c r="S134" s="15">
        <f>VLOOKUP(Q134,[3]房屋列表信息!$D$1:$T$65536,17,FALSE)-L134</f>
        <v>41520</v>
      </c>
    </row>
    <row r="135" spans="1:19" s="15" customFormat="1" ht="23.5" customHeight="1">
      <c r="A135" s="19">
        <v>130</v>
      </c>
      <c r="B135" s="19" t="s">
        <v>100</v>
      </c>
      <c r="C135" s="20" t="s">
        <v>199</v>
      </c>
      <c r="D135" s="21">
        <v>23</v>
      </c>
      <c r="E135" s="22" t="s">
        <v>101</v>
      </c>
      <c r="F135" s="19">
        <v>2.9</v>
      </c>
      <c r="G135" s="23">
        <v>96.88</v>
      </c>
      <c r="H135" s="24">
        <v>17.82</v>
      </c>
      <c r="I135" s="21">
        <v>79.06</v>
      </c>
      <c r="J135" s="27">
        <v>9115.3695293146156</v>
      </c>
      <c r="K135" s="23">
        <v>11169.959524411839</v>
      </c>
      <c r="L135" s="28">
        <v>883097</v>
      </c>
      <c r="M135" s="147"/>
      <c r="N135" s="29" t="s">
        <v>269</v>
      </c>
      <c r="O135" s="150" t="s">
        <v>268</v>
      </c>
      <c r="P135" s="15" t="s">
        <v>106</v>
      </c>
      <c r="Q135" s="15" t="str">
        <f t="shared" si="2"/>
        <v>1单元2302</v>
      </c>
      <c r="R135" s="15" t="str">
        <f>VLOOKUP(Q135,[2]Sheet4!$C:$E,3,FALSE)</f>
        <v>清远天赋-全期-3#高层-1-2302</v>
      </c>
      <c r="S135" s="15">
        <f>VLOOKUP(Q135,[3]房屋列表信息!$D$1:$T$65536,17,FALSE)-L135</f>
        <v>99312</v>
      </c>
    </row>
    <row r="136" spans="1:19" s="15" customFormat="1" ht="23.5" customHeight="1">
      <c r="A136" s="19">
        <v>131</v>
      </c>
      <c r="B136" s="19" t="s">
        <v>100</v>
      </c>
      <c r="C136" s="20" t="s">
        <v>200</v>
      </c>
      <c r="D136" s="21">
        <v>23</v>
      </c>
      <c r="E136" s="22" t="s">
        <v>108</v>
      </c>
      <c r="F136" s="19">
        <v>2.9</v>
      </c>
      <c r="G136" s="23">
        <v>113.51</v>
      </c>
      <c r="H136" s="24">
        <v>20.88</v>
      </c>
      <c r="I136" s="21">
        <v>92.63</v>
      </c>
      <c r="J136" s="27">
        <v>10031.900273103691</v>
      </c>
      <c r="K136" s="23">
        <v>12293.220338983052</v>
      </c>
      <c r="L136" s="28">
        <v>1138721</v>
      </c>
      <c r="M136" s="147"/>
      <c r="N136" s="29" t="s">
        <v>269</v>
      </c>
      <c r="O136" s="149" t="s">
        <v>268</v>
      </c>
      <c r="P136" s="15" t="s">
        <v>102</v>
      </c>
      <c r="Q136" s="15" t="str">
        <f t="shared" si="2"/>
        <v>2单元2303</v>
      </c>
      <c r="R136" s="15" t="str">
        <f>VLOOKUP(Q136,[2]Sheet4!$C:$E,3,FALSE)</f>
        <v>清远天赋-全期-3#高层-2-2303</v>
      </c>
      <c r="S136" s="15">
        <f>VLOOKUP(Q136,[3]房屋列表信息!$D$1:$T$65536,17,FALSE)-L136</f>
        <v>77186</v>
      </c>
    </row>
    <row r="137" spans="1:19" s="15" customFormat="1" ht="23.5" customHeight="1">
      <c r="A137" s="19">
        <v>132</v>
      </c>
      <c r="B137" s="19" t="s">
        <v>103</v>
      </c>
      <c r="C137" s="20" t="s">
        <v>201</v>
      </c>
      <c r="D137" s="21">
        <v>23</v>
      </c>
      <c r="E137" s="22" t="s">
        <v>110</v>
      </c>
      <c r="F137" s="19">
        <v>2.9</v>
      </c>
      <c r="G137" s="23">
        <v>81.180000000000007</v>
      </c>
      <c r="H137" s="24">
        <v>14.93</v>
      </c>
      <c r="I137" s="21">
        <v>66.25</v>
      </c>
      <c r="J137" s="27">
        <v>9569.0317812269022</v>
      </c>
      <c r="K137" s="23">
        <v>11725.494339622641</v>
      </c>
      <c r="L137" s="28">
        <v>776814</v>
      </c>
      <c r="M137" s="147"/>
      <c r="N137" s="29" t="s">
        <v>269</v>
      </c>
      <c r="O137" s="150"/>
      <c r="P137" s="15" t="s">
        <v>102</v>
      </c>
      <c r="Q137" s="15" t="str">
        <f t="shared" si="2"/>
        <v>2单元2304</v>
      </c>
      <c r="R137" s="15" t="str">
        <f>VLOOKUP(Q137,[2]Sheet4!$C:$E,3,FALSE)</f>
        <v>清远天赋-全期-3#高层-2-2304</v>
      </c>
      <c r="S137" s="15">
        <f>VLOOKUP(Q137,[3]房屋列表信息!$D$1:$T$65536,17,FALSE)-L137</f>
        <v>-11597</v>
      </c>
    </row>
    <row r="138" spans="1:19" s="15" customFormat="1" ht="23.5" customHeight="1">
      <c r="A138" s="19">
        <v>133</v>
      </c>
      <c r="B138" s="19" t="s">
        <v>100</v>
      </c>
      <c r="C138" s="20" t="s">
        <v>201</v>
      </c>
      <c r="D138" s="21">
        <v>23</v>
      </c>
      <c r="E138" s="22" t="s">
        <v>110</v>
      </c>
      <c r="F138" s="19">
        <v>2.9</v>
      </c>
      <c r="G138" s="23">
        <v>81.180000000000007</v>
      </c>
      <c r="H138" s="24">
        <v>14.93</v>
      </c>
      <c r="I138" s="21">
        <v>66.25</v>
      </c>
      <c r="J138" s="27">
        <v>9426.1763981276163</v>
      </c>
      <c r="K138" s="23">
        <v>11550.445283018867</v>
      </c>
      <c r="L138" s="28">
        <v>765217</v>
      </c>
      <c r="M138" s="147"/>
      <c r="N138" s="29" t="s">
        <v>269</v>
      </c>
      <c r="O138" s="150"/>
      <c r="P138" s="15" t="s">
        <v>106</v>
      </c>
      <c r="Q138" s="15" t="str">
        <f t="shared" si="2"/>
        <v>1单元2304</v>
      </c>
      <c r="R138" s="15" t="str">
        <f>VLOOKUP(Q138,[2]Sheet4!$C:$E,3,FALSE)</f>
        <v>清远天赋-全期-3#高层-1-2304</v>
      </c>
      <c r="S138" s="15">
        <f>VLOOKUP(Q138,[3]房屋列表信息!$D$1:$T$65536,17,FALSE)-L138</f>
        <v>11597</v>
      </c>
    </row>
    <row r="139" spans="1:19" s="15" customFormat="1" ht="23.5" customHeight="1">
      <c r="A139" s="19">
        <v>134</v>
      </c>
      <c r="B139" s="19" t="s">
        <v>100</v>
      </c>
      <c r="C139" s="20" t="s">
        <v>202</v>
      </c>
      <c r="D139" s="21">
        <v>23</v>
      </c>
      <c r="E139" s="22" t="s">
        <v>110</v>
      </c>
      <c r="F139" s="19">
        <v>2.9</v>
      </c>
      <c r="G139" s="23">
        <v>81.180000000000007</v>
      </c>
      <c r="H139" s="24">
        <v>14.93</v>
      </c>
      <c r="I139" s="21">
        <v>66.25</v>
      </c>
      <c r="J139" s="27">
        <v>9711.8871643261882</v>
      </c>
      <c r="K139" s="23">
        <v>11900.543396226414</v>
      </c>
      <c r="L139" s="28">
        <v>788411</v>
      </c>
      <c r="M139" s="147"/>
      <c r="N139" s="29" t="s">
        <v>269</v>
      </c>
      <c r="O139" s="149"/>
      <c r="P139" s="15" t="s">
        <v>106</v>
      </c>
      <c r="Q139" s="15" t="str">
        <f t="shared" si="2"/>
        <v>1单元2305</v>
      </c>
      <c r="R139" s="15" t="str">
        <f>VLOOKUP(Q139,[2]Sheet4!$C:$E,3,FALSE)</f>
        <v>清远天赋-全期-3#高层-1-2305</v>
      </c>
      <c r="S139" s="15">
        <f>VLOOKUP(Q139,[3]房屋列表信息!$D$1:$T$65536,17,FALSE)-L139</f>
        <v>-34791</v>
      </c>
    </row>
    <row r="140" spans="1:19" s="15" customFormat="1" ht="23.5" customHeight="1">
      <c r="A140" s="19">
        <v>135</v>
      </c>
      <c r="B140" s="19" t="s">
        <v>103</v>
      </c>
      <c r="C140" s="20" t="s">
        <v>203</v>
      </c>
      <c r="D140" s="21">
        <v>24</v>
      </c>
      <c r="E140" s="22" t="s">
        <v>101</v>
      </c>
      <c r="F140" s="19">
        <v>2.9</v>
      </c>
      <c r="G140" s="23">
        <v>96.88</v>
      </c>
      <c r="H140" s="24">
        <v>17.82</v>
      </c>
      <c r="I140" s="21">
        <v>79.06</v>
      </c>
      <c r="J140" s="27">
        <v>9540.462427745666</v>
      </c>
      <c r="K140" s="23">
        <v>11690.867695421199</v>
      </c>
      <c r="L140" s="28">
        <v>924280</v>
      </c>
      <c r="M140" s="147"/>
      <c r="N140" s="29" t="s">
        <v>269</v>
      </c>
      <c r="O140" s="149"/>
      <c r="P140" s="15" t="s">
        <v>102</v>
      </c>
      <c r="Q140" s="15" t="str">
        <f t="shared" si="2"/>
        <v>2单元2401</v>
      </c>
      <c r="R140" s="15" t="str">
        <f>VLOOKUP(Q140,[2]Sheet4!$C:$E,3,FALSE)</f>
        <v>清远天赋-全期-3#高层-2-2401</v>
      </c>
      <c r="S140" s="15">
        <f>VLOOKUP(Q140,[3]房屋列表信息!$D$1:$T$65536,17,FALSE)-L140</f>
        <v>41520</v>
      </c>
    </row>
    <row r="141" spans="1:19" s="15" customFormat="1" ht="23.5" customHeight="1">
      <c r="A141" s="19">
        <v>136</v>
      </c>
      <c r="B141" s="19" t="s">
        <v>100</v>
      </c>
      <c r="C141" s="20" t="s">
        <v>203</v>
      </c>
      <c r="D141" s="21">
        <v>24</v>
      </c>
      <c r="E141" s="22" t="s">
        <v>101</v>
      </c>
      <c r="F141" s="19">
        <v>2.9</v>
      </c>
      <c r="G141" s="23">
        <v>96.88</v>
      </c>
      <c r="H141" s="24">
        <v>17.82</v>
      </c>
      <c r="I141" s="21">
        <v>79.06</v>
      </c>
      <c r="J141" s="27">
        <v>9074.9793559042118</v>
      </c>
      <c r="K141" s="23">
        <v>11120.465469263851</v>
      </c>
      <c r="L141" s="28">
        <v>879184</v>
      </c>
      <c r="M141" s="147"/>
      <c r="N141" s="29" t="s">
        <v>269</v>
      </c>
      <c r="O141" s="149" t="s">
        <v>268</v>
      </c>
      <c r="P141" s="15" t="s">
        <v>106</v>
      </c>
      <c r="Q141" s="15" t="str">
        <f t="shared" si="2"/>
        <v>1单元2401</v>
      </c>
      <c r="R141" s="15" t="str">
        <f>VLOOKUP(Q141,[2]Sheet4!$C:$E,3,FALSE)</f>
        <v>清远天赋-全期-3#高层-1-2401</v>
      </c>
      <c r="S141" s="15">
        <f>VLOOKUP(Q141,[3]房屋列表信息!$D$1:$T$65536,17,FALSE)-L141</f>
        <v>45096</v>
      </c>
    </row>
    <row r="142" spans="1:19" s="15" customFormat="1" ht="23.5" customHeight="1">
      <c r="A142" s="19">
        <v>137</v>
      </c>
      <c r="B142" s="19" t="s">
        <v>100</v>
      </c>
      <c r="C142" s="20" t="s">
        <v>204</v>
      </c>
      <c r="D142" s="21">
        <v>24</v>
      </c>
      <c r="E142" s="22" t="s">
        <v>101</v>
      </c>
      <c r="F142" s="19">
        <v>2.9</v>
      </c>
      <c r="G142" s="23">
        <v>96.88</v>
      </c>
      <c r="H142" s="24">
        <v>17.82</v>
      </c>
      <c r="I142" s="21">
        <v>79.06</v>
      </c>
      <c r="J142" s="27">
        <v>8873.0181668042951</v>
      </c>
      <c r="K142" s="23">
        <v>10872.982544902605</v>
      </c>
      <c r="L142" s="28">
        <v>859618</v>
      </c>
      <c r="M142" s="147"/>
      <c r="N142" s="29" t="s">
        <v>269</v>
      </c>
      <c r="O142" s="149" t="s">
        <v>268</v>
      </c>
      <c r="P142" s="15" t="s">
        <v>106</v>
      </c>
      <c r="Q142" s="15" t="str">
        <f t="shared" si="2"/>
        <v>1单元2402</v>
      </c>
      <c r="R142" s="15" t="str">
        <f>VLOOKUP(Q142,[2]Sheet4!$C:$E,3,FALSE)</f>
        <v>清远天赋-全期-3#高层-1-2402</v>
      </c>
      <c r="S142" s="15">
        <f>VLOOKUP(Q142,[3]房屋列表信息!$D$1:$T$65536,17,FALSE)-L142</f>
        <v>92342</v>
      </c>
    </row>
    <row r="143" spans="1:19" s="15" customFormat="1" ht="23.5" customHeight="1">
      <c r="A143" s="19">
        <v>138</v>
      </c>
      <c r="B143" s="19" t="s">
        <v>103</v>
      </c>
      <c r="C143" s="20" t="s">
        <v>205</v>
      </c>
      <c r="D143" s="21">
        <v>24</v>
      </c>
      <c r="E143" s="22" t="s">
        <v>108</v>
      </c>
      <c r="F143" s="19">
        <v>2.9</v>
      </c>
      <c r="G143" s="23">
        <v>113.51</v>
      </c>
      <c r="H143" s="24">
        <v>20.88</v>
      </c>
      <c r="I143" s="21">
        <v>92.63</v>
      </c>
      <c r="J143" s="27">
        <v>7948.5067394943171</v>
      </c>
      <c r="K143" s="23">
        <v>9740.2029580049657</v>
      </c>
      <c r="L143" s="28">
        <v>902235</v>
      </c>
      <c r="M143" s="147"/>
      <c r="N143" s="29" t="s">
        <v>269</v>
      </c>
      <c r="O143" s="150"/>
      <c r="P143" s="15" t="s">
        <v>106</v>
      </c>
      <c r="Q143" s="15" t="str">
        <f t="shared" ref="Q143:Q144" si="3">P143&amp;C143</f>
        <v>1单元2403</v>
      </c>
      <c r="R143" s="15" t="str">
        <f>VLOOKUP(Q143,[2]Sheet4!$C:$E,3,FALSE)</f>
        <v>清远天赋-全期-3#高层-1-2403</v>
      </c>
      <c r="S143" s="15">
        <f>VLOOKUP(R143,[4]Sheet1!$A:$O,15,FALSE)-L143</f>
        <v>215412.0588235301</v>
      </c>
    </row>
    <row r="144" spans="1:19" s="15" customFormat="1" ht="23.5" customHeight="1">
      <c r="A144" s="19">
        <v>139</v>
      </c>
      <c r="B144" s="19" t="s">
        <v>100</v>
      </c>
      <c r="C144" s="20" t="s">
        <v>205</v>
      </c>
      <c r="D144" s="21">
        <v>24</v>
      </c>
      <c r="E144" s="22" t="s">
        <v>108</v>
      </c>
      <c r="F144" s="19">
        <v>2.9</v>
      </c>
      <c r="G144" s="23">
        <v>113.51</v>
      </c>
      <c r="H144" s="24">
        <v>20.88</v>
      </c>
      <c r="I144" s="21">
        <v>92.63</v>
      </c>
      <c r="J144" s="27">
        <v>9805.4268346401186</v>
      </c>
      <c r="K144" s="23">
        <v>12015.696858469179</v>
      </c>
      <c r="L144" s="28">
        <v>1113014</v>
      </c>
      <c r="M144" s="147"/>
      <c r="N144" s="29" t="s">
        <v>269</v>
      </c>
      <c r="O144" s="150" t="s">
        <v>268</v>
      </c>
      <c r="P144" s="15" t="s">
        <v>106</v>
      </c>
      <c r="Q144" s="15" t="str">
        <f t="shared" si="3"/>
        <v>1单元2403</v>
      </c>
      <c r="R144" s="15" t="str">
        <f>VLOOKUP(Q144,[2]Sheet4!$C:$E,3,FALSE)</f>
        <v>清远天赋-全期-3#高层-1-2403</v>
      </c>
      <c r="S144" s="15">
        <f>VLOOKUP(Q144,[3]房屋列表信息!$D$1:$T$65536,17,FALSE)-L144</f>
        <v>67217</v>
      </c>
    </row>
    <row r="145" spans="1:15" s="15" customFormat="1" ht="23.5" customHeight="1">
      <c r="A145" s="19">
        <v>140</v>
      </c>
      <c r="B145" s="19" t="s">
        <v>100</v>
      </c>
      <c r="C145" s="20" t="s">
        <v>206</v>
      </c>
      <c r="D145" s="21">
        <v>24</v>
      </c>
      <c r="E145" s="22" t="s">
        <v>110</v>
      </c>
      <c r="F145" s="19">
        <v>2.9</v>
      </c>
      <c r="G145" s="23">
        <v>81.180000000000007</v>
      </c>
      <c r="H145" s="24">
        <v>14.93</v>
      </c>
      <c r="I145" s="21">
        <v>66.25</v>
      </c>
      <c r="J145" s="27">
        <v>9111.8871643261882</v>
      </c>
      <c r="K145" s="23">
        <v>11165.328301886793</v>
      </c>
      <c r="L145" s="28">
        <v>739703</v>
      </c>
      <c r="M145" s="147"/>
      <c r="N145" s="29" t="s">
        <v>269</v>
      </c>
      <c r="O145" s="149"/>
    </row>
    <row r="146" spans="1:15" s="15" customFormat="1" ht="23.5" customHeight="1">
      <c r="A146" s="19">
        <v>141</v>
      </c>
      <c r="B146" s="19" t="s">
        <v>103</v>
      </c>
      <c r="C146" s="20" t="s">
        <v>206</v>
      </c>
      <c r="D146" s="21">
        <v>24</v>
      </c>
      <c r="E146" s="22" t="s">
        <v>110</v>
      </c>
      <c r="F146" s="19">
        <v>2.9</v>
      </c>
      <c r="G146" s="23">
        <v>81.180000000000007</v>
      </c>
      <c r="H146" s="24">
        <v>14.93</v>
      </c>
      <c r="I146" s="21">
        <v>66.25</v>
      </c>
      <c r="J146" s="27">
        <v>9254.7425474254742</v>
      </c>
      <c r="K146" s="23">
        <v>11340.377358490567</v>
      </c>
      <c r="L146" s="28">
        <v>751300</v>
      </c>
      <c r="M146" s="147"/>
      <c r="N146" s="29" t="s">
        <v>269</v>
      </c>
      <c r="O146" s="150"/>
    </row>
    <row r="147" spans="1:15" s="15" customFormat="1" ht="23.5" customHeight="1">
      <c r="A147" s="19">
        <v>142</v>
      </c>
      <c r="B147" s="19" t="s">
        <v>103</v>
      </c>
      <c r="C147" s="20" t="s">
        <v>207</v>
      </c>
      <c r="D147" s="21">
        <v>24</v>
      </c>
      <c r="E147" s="22" t="s">
        <v>110</v>
      </c>
      <c r="F147" s="19">
        <v>2.9</v>
      </c>
      <c r="G147" s="23">
        <v>81.180000000000007</v>
      </c>
      <c r="H147" s="24">
        <v>14.93</v>
      </c>
      <c r="I147" s="21">
        <v>66.25</v>
      </c>
      <c r="J147" s="27">
        <v>7640.4656319290461</v>
      </c>
      <c r="K147" s="23">
        <v>9362.3094339622639</v>
      </c>
      <c r="L147" s="28">
        <v>620253</v>
      </c>
      <c r="M147" s="147"/>
      <c r="N147" s="29" t="s">
        <v>269</v>
      </c>
      <c r="O147" s="149"/>
    </row>
    <row r="148" spans="1:15" s="15" customFormat="1" ht="23.5" customHeight="1">
      <c r="A148" s="19">
        <v>143</v>
      </c>
      <c r="B148" s="19" t="s">
        <v>100</v>
      </c>
      <c r="C148" s="20" t="s">
        <v>207</v>
      </c>
      <c r="D148" s="21">
        <v>24</v>
      </c>
      <c r="E148" s="22" t="s">
        <v>110</v>
      </c>
      <c r="F148" s="19">
        <v>2.9</v>
      </c>
      <c r="G148" s="23">
        <v>81.180000000000007</v>
      </c>
      <c r="H148" s="24">
        <v>14.93</v>
      </c>
      <c r="I148" s="21">
        <v>66.25</v>
      </c>
      <c r="J148" s="27">
        <v>9397.5979305247583</v>
      </c>
      <c r="K148" s="23">
        <v>11515.42641509434</v>
      </c>
      <c r="L148" s="28">
        <v>762897</v>
      </c>
      <c r="M148" s="147"/>
      <c r="N148" s="29" t="s">
        <v>269</v>
      </c>
      <c r="O148" s="149"/>
    </row>
    <row r="149" spans="1:15" s="15" customFormat="1" ht="23.5" customHeight="1">
      <c r="A149" s="19">
        <v>144</v>
      </c>
      <c r="B149" s="19" t="s">
        <v>100</v>
      </c>
      <c r="C149" s="20" t="s">
        <v>208</v>
      </c>
      <c r="D149" s="21">
        <v>25</v>
      </c>
      <c r="E149" s="22" t="s">
        <v>101</v>
      </c>
      <c r="F149" s="19">
        <v>2.9</v>
      </c>
      <c r="G149" s="23">
        <v>96.88</v>
      </c>
      <c r="H149" s="24">
        <v>17.82</v>
      </c>
      <c r="I149" s="21">
        <v>79.06</v>
      </c>
      <c r="J149" s="27">
        <v>9371.1808422791091</v>
      </c>
      <c r="K149" s="23">
        <v>11483.430306096636</v>
      </c>
      <c r="L149" s="28">
        <v>907880</v>
      </c>
      <c r="M149" s="147"/>
      <c r="N149" s="29" t="s">
        <v>269</v>
      </c>
      <c r="O149" s="149" t="s">
        <v>268</v>
      </c>
    </row>
    <row r="150" spans="1:15" s="15" customFormat="1" ht="23.5" customHeight="1">
      <c r="A150" s="19">
        <v>145</v>
      </c>
      <c r="B150" s="19" t="s">
        <v>103</v>
      </c>
      <c r="C150" s="20" t="s">
        <v>208</v>
      </c>
      <c r="D150" s="21">
        <v>25</v>
      </c>
      <c r="E150" s="22" t="s">
        <v>101</v>
      </c>
      <c r="F150" s="19">
        <v>2.9</v>
      </c>
      <c r="G150" s="23">
        <v>96.88</v>
      </c>
      <c r="H150" s="24">
        <v>17.82</v>
      </c>
      <c r="I150" s="21">
        <v>79.06</v>
      </c>
      <c r="J150" s="27">
        <v>9797.5949628406288</v>
      </c>
      <c r="K150" s="23">
        <v>12005.95750063243</v>
      </c>
      <c r="L150" s="28">
        <v>949191</v>
      </c>
      <c r="M150" s="147"/>
      <c r="N150" s="29" t="s">
        <v>269</v>
      </c>
      <c r="O150" s="149"/>
    </row>
    <row r="151" spans="1:15" s="15" customFormat="1" ht="23.5" customHeight="1">
      <c r="A151" s="19">
        <v>146</v>
      </c>
      <c r="B151" s="19" t="s">
        <v>103</v>
      </c>
      <c r="C151" s="20" t="s">
        <v>209</v>
      </c>
      <c r="D151" s="21">
        <v>25</v>
      </c>
      <c r="E151" s="22" t="s">
        <v>101</v>
      </c>
      <c r="F151" s="19">
        <v>2.9</v>
      </c>
      <c r="G151" s="23">
        <v>96.88</v>
      </c>
      <c r="H151" s="24">
        <v>17.82</v>
      </c>
      <c r="I151" s="21">
        <v>79.06</v>
      </c>
      <c r="J151" s="27">
        <v>9236.5400495458307</v>
      </c>
      <c r="K151" s="23">
        <v>11318.441689855805</v>
      </c>
      <c r="L151" s="28">
        <v>894836</v>
      </c>
      <c r="M151" s="147"/>
      <c r="N151" s="29" t="s">
        <v>269</v>
      </c>
      <c r="O151" s="150" t="s">
        <v>268</v>
      </c>
    </row>
    <row r="152" spans="1:15" s="15" customFormat="1" ht="23.5" customHeight="1">
      <c r="A152" s="19">
        <v>147</v>
      </c>
      <c r="B152" s="19" t="s">
        <v>100</v>
      </c>
      <c r="C152" s="20" t="s">
        <v>209</v>
      </c>
      <c r="D152" s="21">
        <v>25</v>
      </c>
      <c r="E152" s="22" t="s">
        <v>101</v>
      </c>
      <c r="F152" s="19">
        <v>2.9</v>
      </c>
      <c r="G152" s="23">
        <v>96.88</v>
      </c>
      <c r="H152" s="24">
        <v>17.82</v>
      </c>
      <c r="I152" s="21">
        <v>79.06</v>
      </c>
      <c r="J152" s="27">
        <v>9169.2196531791906</v>
      </c>
      <c r="K152" s="23">
        <v>11235.94738173539</v>
      </c>
      <c r="L152" s="28">
        <v>888314</v>
      </c>
      <c r="M152" s="147"/>
      <c r="N152" s="29" t="s">
        <v>269</v>
      </c>
      <c r="O152" s="149" t="s">
        <v>268</v>
      </c>
    </row>
    <row r="153" spans="1:15" s="15" customFormat="1" ht="23.5" customHeight="1">
      <c r="A153" s="19">
        <v>148</v>
      </c>
      <c r="B153" s="19" t="s">
        <v>100</v>
      </c>
      <c r="C153" s="20" t="s">
        <v>210</v>
      </c>
      <c r="D153" s="21">
        <v>25</v>
      </c>
      <c r="E153" s="22" t="s">
        <v>108</v>
      </c>
      <c r="F153" s="19">
        <v>2.9</v>
      </c>
      <c r="G153" s="23">
        <v>113.51</v>
      </c>
      <c r="H153" s="24">
        <v>20.88</v>
      </c>
      <c r="I153" s="21">
        <v>92.63</v>
      </c>
      <c r="J153" s="27">
        <v>10127.979913663994</v>
      </c>
      <c r="K153" s="23">
        <v>12410.957573140451</v>
      </c>
      <c r="L153" s="28">
        <v>1149627</v>
      </c>
      <c r="M153" s="147"/>
      <c r="N153" s="29" t="s">
        <v>269</v>
      </c>
      <c r="O153" s="150" t="s">
        <v>268</v>
      </c>
    </row>
    <row r="154" spans="1:15" s="15" customFormat="1" ht="23.5" customHeight="1">
      <c r="A154" s="19">
        <v>149</v>
      </c>
      <c r="B154" s="19" t="s">
        <v>103</v>
      </c>
      <c r="C154" s="20" t="s">
        <v>211</v>
      </c>
      <c r="D154" s="21">
        <v>25</v>
      </c>
      <c r="E154" s="22" t="s">
        <v>110</v>
      </c>
      <c r="F154" s="19">
        <v>2.9</v>
      </c>
      <c r="G154" s="23">
        <v>81.180000000000007</v>
      </c>
      <c r="H154" s="24">
        <v>14.93</v>
      </c>
      <c r="I154" s="21">
        <v>66.25</v>
      </c>
      <c r="J154" s="27">
        <v>9511.89948263119</v>
      </c>
      <c r="K154" s="23">
        <v>11655.48679245283</v>
      </c>
      <c r="L154" s="28">
        <v>772176</v>
      </c>
      <c r="M154" s="147"/>
      <c r="N154" s="29" t="s">
        <v>269</v>
      </c>
      <c r="O154" s="150"/>
    </row>
    <row r="155" spans="1:15" s="15" customFormat="1" ht="23.5" customHeight="1">
      <c r="A155" s="19">
        <v>150</v>
      </c>
      <c r="B155" s="19" t="s">
        <v>100</v>
      </c>
      <c r="C155" s="20" t="s">
        <v>212</v>
      </c>
      <c r="D155" s="21">
        <v>25</v>
      </c>
      <c r="E155" s="22" t="s">
        <v>110</v>
      </c>
      <c r="F155" s="19">
        <v>2.9</v>
      </c>
      <c r="G155" s="23">
        <v>81.180000000000007</v>
      </c>
      <c r="H155" s="24">
        <v>14.93</v>
      </c>
      <c r="I155" s="21">
        <v>66.25</v>
      </c>
      <c r="J155" s="27">
        <v>9654.7548657304742</v>
      </c>
      <c r="K155" s="23">
        <v>11830.535849056603</v>
      </c>
      <c r="L155" s="28">
        <v>783773</v>
      </c>
      <c r="M155" s="147"/>
      <c r="N155" s="29" t="s">
        <v>269</v>
      </c>
      <c r="O155" s="150" t="s">
        <v>268</v>
      </c>
    </row>
    <row r="156" spans="1:15" s="15" customFormat="1" ht="23.5" customHeight="1">
      <c r="A156" s="19">
        <v>151</v>
      </c>
      <c r="B156" s="19" t="s">
        <v>103</v>
      </c>
      <c r="C156" s="20" t="s">
        <v>212</v>
      </c>
      <c r="D156" s="21">
        <v>25</v>
      </c>
      <c r="E156" s="22" t="s">
        <v>110</v>
      </c>
      <c r="F156" s="19">
        <v>2.9</v>
      </c>
      <c r="G156" s="23">
        <v>81.180000000000007</v>
      </c>
      <c r="H156" s="24">
        <v>14.93</v>
      </c>
      <c r="I156" s="21">
        <v>66.25</v>
      </c>
      <c r="J156" s="27">
        <v>9798.6573047548645</v>
      </c>
      <c r="K156" s="23">
        <v>12006.867924528302</v>
      </c>
      <c r="L156" s="28">
        <v>795455</v>
      </c>
      <c r="M156" s="147"/>
      <c r="N156" s="29" t="s">
        <v>269</v>
      </c>
      <c r="O156" s="149"/>
    </row>
    <row r="157" spans="1:15" s="15" customFormat="1" ht="23.5" customHeight="1">
      <c r="A157" s="19">
        <v>152</v>
      </c>
      <c r="B157" s="19" t="s">
        <v>103</v>
      </c>
      <c r="C157" s="20" t="s">
        <v>213</v>
      </c>
      <c r="D157" s="21">
        <v>26</v>
      </c>
      <c r="E157" s="22" t="s">
        <v>101</v>
      </c>
      <c r="F157" s="19">
        <v>2.9</v>
      </c>
      <c r="G157" s="23">
        <v>96.88</v>
      </c>
      <c r="H157" s="24">
        <v>17.82</v>
      </c>
      <c r="I157" s="21">
        <v>79.06</v>
      </c>
      <c r="J157" s="27">
        <v>9340.462427745666</v>
      </c>
      <c r="K157" s="23">
        <v>11445.788009107007</v>
      </c>
      <c r="L157" s="28">
        <v>904904</v>
      </c>
      <c r="M157" s="147"/>
      <c r="N157" s="29" t="s">
        <v>269</v>
      </c>
      <c r="O157" s="150"/>
    </row>
    <row r="158" spans="1:15" s="15" customFormat="1" ht="23.5" customHeight="1">
      <c r="A158" s="19">
        <v>153</v>
      </c>
      <c r="B158" s="19" t="s">
        <v>100</v>
      </c>
      <c r="C158" s="20" t="s">
        <v>213</v>
      </c>
      <c r="D158" s="21">
        <v>26</v>
      </c>
      <c r="E158" s="22" t="s">
        <v>101</v>
      </c>
      <c r="F158" s="19">
        <v>2.9</v>
      </c>
      <c r="G158" s="23">
        <v>96.88</v>
      </c>
      <c r="H158" s="24">
        <v>17.82</v>
      </c>
      <c r="I158" s="21">
        <v>79.06</v>
      </c>
      <c r="J158" s="27">
        <v>8994.1990090834024</v>
      </c>
      <c r="K158" s="23">
        <v>11021.477358967872</v>
      </c>
      <c r="L158" s="28">
        <v>871358</v>
      </c>
      <c r="M158" s="147"/>
      <c r="N158" s="29" t="s">
        <v>269</v>
      </c>
      <c r="O158" s="149" t="s">
        <v>268</v>
      </c>
    </row>
    <row r="159" spans="1:15" s="15" customFormat="1" ht="23.5" customHeight="1">
      <c r="A159" s="19">
        <v>154</v>
      </c>
      <c r="B159" s="19" t="s">
        <v>100</v>
      </c>
      <c r="C159" s="20" t="s">
        <v>214</v>
      </c>
      <c r="D159" s="21">
        <v>26</v>
      </c>
      <c r="E159" s="22" t="s">
        <v>101</v>
      </c>
      <c r="F159" s="19">
        <v>2.9</v>
      </c>
      <c r="G159" s="23">
        <v>96.88</v>
      </c>
      <c r="H159" s="24">
        <v>17.82</v>
      </c>
      <c r="I159" s="21">
        <v>79.06</v>
      </c>
      <c r="J159" s="27">
        <v>8792.2378199834857</v>
      </c>
      <c r="K159" s="23">
        <v>10773.994434606628</v>
      </c>
      <c r="L159" s="28">
        <v>851792</v>
      </c>
      <c r="M159" s="147"/>
      <c r="N159" s="29" t="s">
        <v>269</v>
      </c>
      <c r="O159" s="149" t="s">
        <v>268</v>
      </c>
    </row>
    <row r="160" spans="1:15" s="15" customFormat="1" ht="23.5" customHeight="1">
      <c r="A160" s="19">
        <v>155</v>
      </c>
      <c r="B160" s="19" t="s">
        <v>103</v>
      </c>
      <c r="C160" s="20" t="s">
        <v>214</v>
      </c>
      <c r="D160" s="21">
        <v>26</v>
      </c>
      <c r="E160" s="22" t="s">
        <v>101</v>
      </c>
      <c r="F160" s="19">
        <v>2.9</v>
      </c>
      <c r="G160" s="23">
        <v>96.88</v>
      </c>
      <c r="H160" s="24">
        <v>17.82</v>
      </c>
      <c r="I160" s="21">
        <v>79.06</v>
      </c>
      <c r="J160" s="27">
        <v>8859.558216350124</v>
      </c>
      <c r="K160" s="23">
        <v>10856.488742727042</v>
      </c>
      <c r="L160" s="28">
        <v>858314</v>
      </c>
      <c r="M160" s="147"/>
      <c r="N160" s="29" t="s">
        <v>269</v>
      </c>
      <c r="O160" s="150" t="s">
        <v>268</v>
      </c>
    </row>
    <row r="161" spans="1:17" s="15" customFormat="1" ht="23.5" customHeight="1">
      <c r="A161" s="19">
        <v>156</v>
      </c>
      <c r="B161" s="19" t="s">
        <v>103</v>
      </c>
      <c r="C161" s="20" t="s">
        <v>215</v>
      </c>
      <c r="D161" s="21">
        <v>26</v>
      </c>
      <c r="E161" s="22" t="s">
        <v>108</v>
      </c>
      <c r="F161" s="19">
        <v>2.9</v>
      </c>
      <c r="G161" s="23">
        <v>113.51</v>
      </c>
      <c r="H161" s="24">
        <v>20.88</v>
      </c>
      <c r="I161" s="21">
        <v>92.63</v>
      </c>
      <c r="J161" s="27">
        <v>10522.808563122191</v>
      </c>
      <c r="K161" s="23">
        <v>12894.785706574545</v>
      </c>
      <c r="L161" s="28">
        <v>1194444</v>
      </c>
      <c r="M161" s="147"/>
      <c r="N161" s="29" t="s">
        <v>269</v>
      </c>
      <c r="O161" s="150" t="s">
        <v>268</v>
      </c>
    </row>
    <row r="162" spans="1:17" s="15" customFormat="1" ht="23.5" customHeight="1">
      <c r="A162" s="19">
        <v>157</v>
      </c>
      <c r="B162" s="19" t="s">
        <v>100</v>
      </c>
      <c r="C162" s="20" t="s">
        <v>215</v>
      </c>
      <c r="D162" s="21">
        <v>26</v>
      </c>
      <c r="E162" s="22" t="s">
        <v>108</v>
      </c>
      <c r="F162" s="19">
        <v>2.9</v>
      </c>
      <c r="G162" s="23">
        <v>113.51</v>
      </c>
      <c r="H162" s="24">
        <v>20.88</v>
      </c>
      <c r="I162" s="21">
        <v>92.63</v>
      </c>
      <c r="J162" s="27">
        <v>9764.2410360320664</v>
      </c>
      <c r="K162" s="23">
        <v>11965.227248191732</v>
      </c>
      <c r="L162" s="28">
        <v>1108339</v>
      </c>
      <c r="M162" s="147"/>
      <c r="N162" s="29" t="s">
        <v>269</v>
      </c>
      <c r="O162" s="150" t="s">
        <v>268</v>
      </c>
    </row>
    <row r="163" spans="1:17" s="15" customFormat="1" ht="23.5" customHeight="1">
      <c r="A163" s="19">
        <v>158</v>
      </c>
      <c r="B163" s="19" t="s">
        <v>100</v>
      </c>
      <c r="C163" s="20" t="s">
        <v>216</v>
      </c>
      <c r="D163" s="21">
        <v>26</v>
      </c>
      <c r="E163" s="22" t="s">
        <v>110</v>
      </c>
      <c r="F163" s="19">
        <v>2.9</v>
      </c>
      <c r="G163" s="23">
        <v>81.180000000000007</v>
      </c>
      <c r="H163" s="24">
        <v>14.93</v>
      </c>
      <c r="I163" s="21">
        <v>66.25</v>
      </c>
      <c r="J163" s="27">
        <v>9591.3155949741304</v>
      </c>
      <c r="K163" s="23">
        <v>11752.8</v>
      </c>
      <c r="L163" s="28">
        <v>778623</v>
      </c>
      <c r="M163" s="147"/>
      <c r="N163" s="29" t="s">
        <v>269</v>
      </c>
      <c r="O163" s="150" t="s">
        <v>268</v>
      </c>
    </row>
    <row r="164" spans="1:17" s="15" customFormat="1" ht="23.5" customHeight="1">
      <c r="A164" s="19">
        <v>159</v>
      </c>
      <c r="B164" s="19" t="s">
        <v>103</v>
      </c>
      <c r="C164" s="20" t="s">
        <v>216</v>
      </c>
      <c r="D164" s="21">
        <v>26</v>
      </c>
      <c r="E164" s="22" t="s">
        <v>110</v>
      </c>
      <c r="F164" s="19">
        <v>2.9</v>
      </c>
      <c r="G164" s="23">
        <v>81.180000000000007</v>
      </c>
      <c r="H164" s="24">
        <v>14.93</v>
      </c>
      <c r="I164" s="21">
        <v>66.25</v>
      </c>
      <c r="J164" s="27">
        <v>9054.7425474254742</v>
      </c>
      <c r="K164" s="23">
        <v>11095.305660377358</v>
      </c>
      <c r="L164" s="28">
        <v>735064</v>
      </c>
      <c r="M164" s="147"/>
      <c r="N164" s="29" t="s">
        <v>269</v>
      </c>
      <c r="O164" s="150"/>
    </row>
    <row r="165" spans="1:17" s="15" customFormat="1" ht="23.5" customHeight="1">
      <c r="A165" s="19">
        <v>160</v>
      </c>
      <c r="B165" s="19" t="s">
        <v>103</v>
      </c>
      <c r="C165" s="20" t="s">
        <v>217</v>
      </c>
      <c r="D165" s="21">
        <v>26</v>
      </c>
      <c r="E165" s="22" t="s">
        <v>110</v>
      </c>
      <c r="F165" s="19">
        <v>2.9</v>
      </c>
      <c r="G165" s="23">
        <v>81.180000000000007</v>
      </c>
      <c r="H165" s="24">
        <v>14.93</v>
      </c>
      <c r="I165" s="21">
        <v>66.25</v>
      </c>
      <c r="J165" s="27">
        <v>7603.572308450357</v>
      </c>
      <c r="K165" s="23">
        <v>9317.1018867924522</v>
      </c>
      <c r="L165" s="28">
        <v>617258</v>
      </c>
      <c r="M165" s="147"/>
      <c r="N165" s="29" t="s">
        <v>269</v>
      </c>
      <c r="O165" s="150" t="s">
        <v>268</v>
      </c>
    </row>
    <row r="166" spans="1:17" s="15" customFormat="1" ht="23.5" customHeight="1">
      <c r="A166" s="19">
        <v>161</v>
      </c>
      <c r="B166" s="19" t="s">
        <v>100</v>
      </c>
      <c r="C166" s="20" t="s">
        <v>217</v>
      </c>
      <c r="D166" s="21">
        <v>26</v>
      </c>
      <c r="E166" s="22" t="s">
        <v>110</v>
      </c>
      <c r="F166" s="19">
        <v>2.9</v>
      </c>
      <c r="G166" s="23">
        <v>81.180000000000007</v>
      </c>
      <c r="H166" s="24">
        <v>14.93</v>
      </c>
      <c r="I166" s="21">
        <v>66.25</v>
      </c>
      <c r="J166" s="27">
        <v>9728.5661492978561</v>
      </c>
      <c r="K166" s="23">
        <v>11920.981132075472</v>
      </c>
      <c r="L166" s="28">
        <v>789765</v>
      </c>
      <c r="M166" s="30"/>
      <c r="N166" s="29" t="s">
        <v>269</v>
      </c>
      <c r="O166" s="149" t="s">
        <v>268</v>
      </c>
    </row>
    <row r="167" spans="1:17" s="15" customFormat="1" ht="25" customHeight="1">
      <c r="A167" s="184" t="s">
        <v>218</v>
      </c>
      <c r="B167" s="184"/>
      <c r="C167" s="184"/>
      <c r="D167" s="184"/>
      <c r="E167" s="184"/>
      <c r="F167" s="185"/>
      <c r="G167" s="23">
        <f>SUM(G6:G166)</f>
        <v>14834.069999999996</v>
      </c>
      <c r="H167" s="23">
        <f>SUM(H6:H166)</f>
        <v>2728.4300000000007</v>
      </c>
      <c r="I167" s="23">
        <f>SUM(I6:I166)</f>
        <v>12105.639999999994</v>
      </c>
      <c r="J167" s="27">
        <f>IFERROR(L167/G167,"-")</f>
        <v>9141.5335103582529</v>
      </c>
      <c r="K167" s="23">
        <f>IFERROR(L167/I167,"-")</f>
        <v>11201.89828873154</v>
      </c>
      <c r="L167" s="37">
        <f>SUM(L6:L166)</f>
        <v>135606148</v>
      </c>
      <c r="M167" s="30"/>
      <c r="N167" s="29"/>
      <c r="O167" s="38"/>
      <c r="Q167" s="15" t="str">
        <f t="shared" ref="Q167:Q172" si="4">P167&amp;C167</f>
        <v/>
      </c>
    </row>
    <row r="168" spans="1:17" s="15" customFormat="1" ht="32" customHeight="1">
      <c r="A168" s="186" t="str">
        <f>"本栋销售住宅共"&amp;A166&amp;"套，销售住宅总建筑面积："&amp;ROUND(G167,2)&amp;"㎡，套内面积："&amp;I167&amp;"㎡，分摊面积："&amp;ROUND(H167,2)&amp;"㎡，销售均价："&amp;ROUND(J167,2)&amp;"元/㎡（建筑面积），"&amp;ROUND(K167,2)&amp;"元/㎡（套内建筑面积）。"</f>
        <v>本栋销售住宅共161套，销售住宅总建筑面积：14834.07㎡，套内面积：12105.64㎡，分摊面积：2728.43㎡，销售均价：9141.53元/㎡（建筑面积），11201.9元/㎡（套内建筑面积）。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8"/>
      <c r="Q168" s="15" t="str">
        <f t="shared" si="4"/>
        <v/>
      </c>
    </row>
    <row r="169" spans="1:17" s="15" customFormat="1" ht="68" customHeight="1">
      <c r="A169" s="189" t="s">
        <v>219</v>
      </c>
      <c r="B169" s="190"/>
      <c r="C169" s="190"/>
      <c r="D169" s="190"/>
      <c r="E169" s="190"/>
      <c r="F169" s="190"/>
      <c r="G169" s="190"/>
      <c r="H169" s="190"/>
      <c r="I169" s="190"/>
      <c r="J169" s="190"/>
      <c r="K169" s="190"/>
      <c r="L169" s="190"/>
      <c r="M169" s="190"/>
      <c r="N169" s="190"/>
      <c r="O169" s="190"/>
      <c r="Q169" s="15" t="str">
        <f t="shared" si="4"/>
        <v/>
      </c>
    </row>
    <row r="170" spans="1:17" s="15" customFormat="1" ht="15" customHeight="1">
      <c r="A170" s="181" t="s">
        <v>220</v>
      </c>
      <c r="B170" s="181"/>
      <c r="C170" s="181"/>
      <c r="D170" s="181"/>
      <c r="E170" s="181"/>
      <c r="F170" s="31"/>
      <c r="G170" s="31"/>
      <c r="H170" s="31"/>
      <c r="I170" s="31"/>
      <c r="J170" s="31"/>
      <c r="K170" s="181" t="s">
        <v>221</v>
      </c>
      <c r="L170" s="181"/>
      <c r="M170" s="31"/>
      <c r="N170" s="32"/>
      <c r="O170" s="32"/>
      <c r="Q170" s="15" t="str">
        <f t="shared" si="4"/>
        <v/>
      </c>
    </row>
    <row r="171" spans="1:17" s="15" customFormat="1" ht="15" customHeight="1">
      <c r="A171" s="181" t="s">
        <v>222</v>
      </c>
      <c r="B171" s="181"/>
      <c r="C171" s="181"/>
      <c r="D171" s="181"/>
      <c r="E171" s="181"/>
      <c r="F171" s="32"/>
      <c r="G171" s="32"/>
      <c r="H171" s="32"/>
      <c r="I171" s="32"/>
      <c r="J171" s="32"/>
      <c r="K171" s="181" t="s">
        <v>223</v>
      </c>
      <c r="L171" s="181"/>
      <c r="M171" s="31"/>
      <c r="N171" s="32"/>
      <c r="O171" s="32"/>
      <c r="Q171" s="15" t="str">
        <f t="shared" si="4"/>
        <v/>
      </c>
    </row>
    <row r="172" spans="1:17" s="15" customFormat="1" ht="15" customHeight="1">
      <c r="A172" s="181" t="s">
        <v>224</v>
      </c>
      <c r="B172" s="181"/>
      <c r="C172" s="181"/>
      <c r="D172" s="181"/>
      <c r="E172" s="181"/>
      <c r="Q172" s="15" t="str">
        <f t="shared" si="4"/>
        <v/>
      </c>
    </row>
    <row r="174" spans="1:17">
      <c r="H174" s="33" t="s">
        <v>225</v>
      </c>
      <c r="I174" s="33" t="s">
        <v>226</v>
      </c>
      <c r="J174" s="39" t="s">
        <v>227</v>
      </c>
    </row>
    <row r="175" spans="1:17">
      <c r="B175" s="195" t="s">
        <v>228</v>
      </c>
      <c r="C175" s="196"/>
      <c r="D175" s="197"/>
      <c r="E175" s="34">
        <f>MIN(J6:J144)</f>
        <v>5617.1470805617146</v>
      </c>
      <c r="H175" s="35" t="s">
        <v>229</v>
      </c>
      <c r="I175" s="36">
        <v>9392</v>
      </c>
      <c r="J175" s="36"/>
    </row>
    <row r="176" spans="1:17">
      <c r="B176" s="195" t="s">
        <v>230</v>
      </c>
      <c r="C176" s="196"/>
      <c r="D176" s="197"/>
      <c r="E176" s="34">
        <f>MAX(J6:J144)</f>
        <v>10483.31424544093</v>
      </c>
      <c r="H176" s="35" t="s">
        <v>231</v>
      </c>
      <c r="I176" s="36">
        <f>J167</f>
        <v>9141.5335103582529</v>
      </c>
      <c r="J176" s="35"/>
    </row>
    <row r="177" spans="2:10">
      <c r="B177" s="195" t="s">
        <v>232</v>
      </c>
      <c r="C177" s="196"/>
      <c r="D177" s="197"/>
      <c r="E177" s="36">
        <f>E175*0.5</f>
        <v>2808.5735402808573</v>
      </c>
      <c r="H177" s="35" t="s">
        <v>233</v>
      </c>
      <c r="I177" s="34">
        <f>I176-I175</f>
        <v>-250.4664896417471</v>
      </c>
      <c r="J177" s="40">
        <f>I177/I175</f>
        <v>-2.666806746611447E-2</v>
      </c>
    </row>
    <row r="178" spans="2:10">
      <c r="B178" s="198" t="s">
        <v>234</v>
      </c>
      <c r="C178" s="198"/>
      <c r="D178" s="198"/>
      <c r="E178" s="199">
        <f>E176-E175-E177</f>
        <v>2057.593624598358</v>
      </c>
    </row>
    <row r="179" spans="2:10">
      <c r="B179" s="198"/>
      <c r="C179" s="198"/>
      <c r="D179" s="198"/>
      <c r="E179" s="199"/>
      <c r="F179" s="16" t="s">
        <v>270</v>
      </c>
    </row>
  </sheetData>
  <autoFilter ref="A5:V172" xr:uid="{00000000-0001-0000-0200-000000000000}"/>
  <mergeCells count="30">
    <mergeCell ref="B178:D179"/>
    <mergeCell ref="E178:E179"/>
    <mergeCell ref="F4:F5"/>
    <mergeCell ref="G4:G5"/>
    <mergeCell ref="H4:H5"/>
    <mergeCell ref="I4:I5"/>
    <mergeCell ref="B175:D175"/>
    <mergeCell ref="B176:D176"/>
    <mergeCell ref="B177:D177"/>
    <mergeCell ref="A4:A5"/>
    <mergeCell ref="B4:B5"/>
    <mergeCell ref="C4:C5"/>
    <mergeCell ref="D4:D5"/>
    <mergeCell ref="A170:E170"/>
    <mergeCell ref="K170:L170"/>
    <mergeCell ref="A171:E171"/>
    <mergeCell ref="K171:L171"/>
    <mergeCell ref="A172:E172"/>
    <mergeCell ref="A1:B1"/>
    <mergeCell ref="A2:O2"/>
    <mergeCell ref="A167:F167"/>
    <mergeCell ref="A168:O168"/>
    <mergeCell ref="A169:O169"/>
    <mergeCell ref="E4:E5"/>
    <mergeCell ref="J4:J5"/>
    <mergeCell ref="K4:K5"/>
    <mergeCell ref="L4:L5"/>
    <mergeCell ref="M4:M5"/>
    <mergeCell ref="N4:N5"/>
    <mergeCell ref="O4:O5"/>
  </mergeCells>
  <phoneticPr fontId="28" type="noConversion"/>
  <pageMargins left="0.15748031496062992" right="0.15748031496062992" top="0.31496062992125984" bottom="0.23622047244094491" header="0.23622047244094491" footer="0.11811023622047245"/>
  <pageSetup paperSize="9" scale="67" fitToHeight="0" orientation="portrait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M152"/>
  <sheetViews>
    <sheetView showGridLines="0" zoomScale="96" zoomScaleNormal="96" workbookViewId="0">
      <selection activeCell="F20" sqref="F20"/>
    </sheetView>
  </sheetViews>
  <sheetFormatPr defaultColWidth="9" defaultRowHeight="14"/>
  <cols>
    <col min="1" max="1" width="9" style="1"/>
    <col min="2" max="2" width="15.6328125" style="1" customWidth="1"/>
    <col min="3" max="5" width="9" style="1"/>
    <col min="6" max="6" width="11" style="2" customWidth="1"/>
    <col min="7" max="7" width="9.36328125" style="2"/>
    <col min="8" max="8" width="10.36328125" style="2"/>
    <col min="9" max="9" width="12.6328125" style="3"/>
    <col min="10" max="11" width="9" style="1"/>
    <col min="12" max="12" width="15.6328125" style="1" customWidth="1"/>
    <col min="13" max="15" width="9" style="1"/>
    <col min="16" max="17" width="9" style="2"/>
    <col min="18" max="18" width="11.36328125" style="2" customWidth="1"/>
    <col min="19" max="19" width="12.81640625" style="3" customWidth="1"/>
    <col min="20" max="21" width="9" style="1"/>
    <col min="22" max="22" width="15.6328125" style="1" customWidth="1"/>
    <col min="23" max="25" width="9" style="1"/>
    <col min="26" max="26" width="10.81640625" style="1" customWidth="1"/>
    <col min="27" max="27" width="9" style="1"/>
    <col min="28" max="28" width="12.6328125" style="1"/>
    <col min="29" max="29" width="12.6328125" style="3"/>
    <col min="30" max="31" width="9" style="1"/>
    <col min="32" max="32" width="15.6328125" style="1" customWidth="1"/>
    <col min="33" max="35" width="9" style="1"/>
    <col min="36" max="36" width="10.81640625" style="1" customWidth="1"/>
    <col min="37" max="37" width="9" style="1"/>
    <col min="38" max="38" width="12.6328125" style="2"/>
    <col min="39" max="39" width="12.6328125" style="3"/>
    <col min="40" max="16384" width="9" style="1"/>
  </cols>
  <sheetData>
    <row r="2" spans="2:39" ht="15">
      <c r="B2" s="4" t="s">
        <v>235</v>
      </c>
      <c r="C2" s="4" t="s">
        <v>236</v>
      </c>
      <c r="D2" s="4" t="s">
        <v>49</v>
      </c>
      <c r="E2" s="4" t="s">
        <v>237</v>
      </c>
      <c r="F2" s="5" t="s">
        <v>238</v>
      </c>
      <c r="G2" s="5" t="s">
        <v>5</v>
      </c>
      <c r="H2" s="6" t="s">
        <v>239</v>
      </c>
      <c r="I2" s="9" t="s">
        <v>240</v>
      </c>
      <c r="J2" s="4"/>
      <c r="K2" s="4"/>
      <c r="L2" s="4" t="s">
        <v>235</v>
      </c>
      <c r="M2" s="4" t="s">
        <v>236</v>
      </c>
      <c r="N2" s="4" t="s">
        <v>49</v>
      </c>
      <c r="O2" s="4" t="s">
        <v>237</v>
      </c>
      <c r="P2" s="5" t="s">
        <v>238</v>
      </c>
      <c r="Q2" s="5" t="s">
        <v>5</v>
      </c>
      <c r="R2" s="6" t="s">
        <v>239</v>
      </c>
      <c r="S2" s="9" t="s">
        <v>240</v>
      </c>
      <c r="V2" s="4" t="s">
        <v>235</v>
      </c>
      <c r="W2" s="4" t="s">
        <v>236</v>
      </c>
      <c r="X2" s="4" t="s">
        <v>49</v>
      </c>
      <c r="Y2" s="4" t="s">
        <v>237</v>
      </c>
      <c r="Z2" s="5" t="s">
        <v>238</v>
      </c>
      <c r="AA2" s="5" t="s">
        <v>5</v>
      </c>
      <c r="AB2" s="6" t="s">
        <v>239</v>
      </c>
      <c r="AC2" s="9" t="s">
        <v>240</v>
      </c>
      <c r="AD2" s="4"/>
      <c r="AE2" s="4"/>
      <c r="AF2" s="4" t="s">
        <v>235</v>
      </c>
      <c r="AG2" s="4" t="s">
        <v>236</v>
      </c>
      <c r="AH2" s="4" t="s">
        <v>49</v>
      </c>
      <c r="AI2" s="4" t="s">
        <v>237</v>
      </c>
      <c r="AJ2" s="5" t="s">
        <v>238</v>
      </c>
      <c r="AK2" s="5" t="s">
        <v>5</v>
      </c>
      <c r="AL2" s="14" t="s">
        <v>239</v>
      </c>
      <c r="AM2" s="9" t="s">
        <v>240</v>
      </c>
    </row>
    <row r="3" spans="2:39">
      <c r="B3" s="4" t="s">
        <v>241</v>
      </c>
      <c r="C3" s="4">
        <v>601</v>
      </c>
      <c r="D3" s="4" t="s">
        <v>242</v>
      </c>
      <c r="E3" s="4">
        <v>105.18</v>
      </c>
      <c r="F3" s="1"/>
      <c r="G3" s="5">
        <v>127.26</v>
      </c>
      <c r="H3" s="7"/>
      <c r="I3" s="10"/>
      <c r="J3" s="4"/>
      <c r="K3" s="4"/>
      <c r="L3" s="4" t="s">
        <v>241</v>
      </c>
      <c r="M3" s="4">
        <v>601</v>
      </c>
      <c r="N3" s="4" t="s">
        <v>242</v>
      </c>
      <c r="O3" s="4">
        <v>105.18</v>
      </c>
      <c r="P3" s="1"/>
      <c r="Q3" s="5">
        <v>127.26</v>
      </c>
      <c r="R3" s="7"/>
      <c r="S3" s="10"/>
      <c r="V3" s="4" t="s">
        <v>243</v>
      </c>
      <c r="W3" s="4">
        <v>601</v>
      </c>
      <c r="X3" s="4" t="s">
        <v>244</v>
      </c>
      <c r="Y3" s="4">
        <v>69.790000000000006</v>
      </c>
      <c r="AA3" s="5">
        <v>89.5</v>
      </c>
      <c r="AB3" s="7"/>
      <c r="AC3" s="10"/>
      <c r="AD3" s="4"/>
      <c r="AE3" s="4"/>
      <c r="AF3" s="4" t="s">
        <v>243</v>
      </c>
      <c r="AG3" s="4">
        <v>601</v>
      </c>
      <c r="AH3" s="4" t="s">
        <v>244</v>
      </c>
      <c r="AI3" s="4">
        <v>69.790000000000006</v>
      </c>
      <c r="AK3" s="5">
        <v>89.5</v>
      </c>
      <c r="AL3" s="7"/>
      <c r="AM3" s="10"/>
    </row>
    <row r="4" spans="2:39">
      <c r="B4" s="4" t="s">
        <v>241</v>
      </c>
      <c r="C4" s="4">
        <v>501</v>
      </c>
      <c r="D4" s="4" t="s">
        <v>242</v>
      </c>
      <c r="E4" s="4">
        <v>105.18</v>
      </c>
      <c r="F4" s="5"/>
      <c r="G4" s="5">
        <v>127.26</v>
      </c>
      <c r="H4" s="7"/>
      <c r="I4" s="10"/>
      <c r="J4" s="4"/>
      <c r="K4" s="4"/>
      <c r="L4" s="4" t="s">
        <v>241</v>
      </c>
      <c r="M4" s="4">
        <v>501</v>
      </c>
      <c r="N4" s="4" t="s">
        <v>242</v>
      </c>
      <c r="O4" s="4">
        <v>105.18</v>
      </c>
      <c r="P4" s="5"/>
      <c r="Q4" s="5">
        <v>127.26</v>
      </c>
      <c r="R4" s="7"/>
      <c r="S4" s="10"/>
      <c r="V4" s="4" t="s">
        <v>243</v>
      </c>
      <c r="W4" s="4">
        <v>501</v>
      </c>
      <c r="X4" s="4" t="s">
        <v>244</v>
      </c>
      <c r="Y4" s="4">
        <v>69.790000000000006</v>
      </c>
      <c r="Z4" s="5"/>
      <c r="AA4" s="5">
        <v>89.5</v>
      </c>
      <c r="AB4" s="7"/>
      <c r="AC4" s="10"/>
      <c r="AD4" s="4"/>
      <c r="AE4" s="4"/>
      <c r="AF4" s="4" t="s">
        <v>243</v>
      </c>
      <c r="AG4" s="4">
        <v>501</v>
      </c>
      <c r="AH4" s="4" t="s">
        <v>244</v>
      </c>
      <c r="AI4" s="4">
        <v>69.790000000000006</v>
      </c>
      <c r="AJ4" s="5"/>
      <c r="AK4" s="5">
        <v>89.5</v>
      </c>
      <c r="AL4" s="7"/>
      <c r="AM4" s="10"/>
    </row>
    <row r="5" spans="2:39">
      <c r="B5" s="4" t="s">
        <v>241</v>
      </c>
      <c r="C5" s="4">
        <v>401</v>
      </c>
      <c r="D5" s="4" t="s">
        <v>242</v>
      </c>
      <c r="E5" s="4">
        <v>105.18</v>
      </c>
      <c r="F5" s="5"/>
      <c r="G5" s="5">
        <v>127.26</v>
      </c>
      <c r="H5" s="7"/>
      <c r="I5" s="10"/>
      <c r="J5" s="4"/>
      <c r="K5" s="4"/>
      <c r="L5" s="4" t="s">
        <v>241</v>
      </c>
      <c r="M5" s="4">
        <v>401</v>
      </c>
      <c r="N5" s="4" t="s">
        <v>242</v>
      </c>
      <c r="O5" s="4">
        <v>105.18</v>
      </c>
      <c r="P5" s="5"/>
      <c r="Q5" s="5">
        <v>127.26</v>
      </c>
      <c r="R5" s="7"/>
      <c r="S5" s="10"/>
      <c r="V5" s="4" t="s">
        <v>243</v>
      </c>
      <c r="W5" s="4">
        <v>401</v>
      </c>
      <c r="X5" s="4" t="s">
        <v>244</v>
      </c>
      <c r="Y5" s="4">
        <v>69.790000000000006</v>
      </c>
      <c r="Z5" s="5"/>
      <c r="AA5" s="5">
        <v>89.5</v>
      </c>
      <c r="AB5" s="7"/>
      <c r="AC5" s="10"/>
      <c r="AD5" s="4"/>
      <c r="AE5" s="4"/>
      <c r="AF5" s="4" t="s">
        <v>243</v>
      </c>
      <c r="AG5" s="4">
        <v>401</v>
      </c>
      <c r="AH5" s="4" t="s">
        <v>244</v>
      </c>
      <c r="AI5" s="4">
        <v>69.790000000000006</v>
      </c>
      <c r="AJ5" s="5"/>
      <c r="AK5" s="5">
        <v>89.5</v>
      </c>
      <c r="AL5" s="7"/>
      <c r="AM5" s="10"/>
    </row>
    <row r="6" spans="2:39">
      <c r="B6" s="4" t="s">
        <v>241</v>
      </c>
      <c r="C6" s="4">
        <v>301</v>
      </c>
      <c r="D6" s="4" t="s">
        <v>242</v>
      </c>
      <c r="E6" s="4">
        <v>105.18</v>
      </c>
      <c r="F6" s="5"/>
      <c r="G6" s="5">
        <v>127.26</v>
      </c>
      <c r="H6" s="7"/>
      <c r="I6" s="10"/>
      <c r="J6" s="4"/>
      <c r="K6" s="4"/>
      <c r="L6" s="4" t="s">
        <v>241</v>
      </c>
      <c r="M6" s="4">
        <v>301</v>
      </c>
      <c r="N6" s="4" t="s">
        <v>242</v>
      </c>
      <c r="O6" s="4">
        <v>105.18</v>
      </c>
      <c r="P6" s="5"/>
      <c r="Q6" s="5">
        <v>127.26</v>
      </c>
      <c r="R6" s="7"/>
      <c r="S6" s="10"/>
      <c r="V6" s="4" t="s">
        <v>243</v>
      </c>
      <c r="W6" s="4">
        <v>301</v>
      </c>
      <c r="X6" s="4" t="s">
        <v>244</v>
      </c>
      <c r="Y6" s="4">
        <v>69.790000000000006</v>
      </c>
      <c r="Z6" s="5"/>
      <c r="AA6" s="5">
        <v>89.5</v>
      </c>
      <c r="AB6" s="7"/>
      <c r="AC6" s="10"/>
      <c r="AD6" s="4"/>
      <c r="AE6" s="4"/>
      <c r="AF6" s="4" t="s">
        <v>243</v>
      </c>
      <c r="AG6" s="4">
        <v>301</v>
      </c>
      <c r="AH6" s="4" t="s">
        <v>244</v>
      </c>
      <c r="AI6" s="4">
        <v>69.790000000000006</v>
      </c>
      <c r="AJ6" s="5"/>
      <c r="AK6" s="5">
        <v>89.5</v>
      </c>
      <c r="AL6" s="7"/>
      <c r="AM6" s="10"/>
    </row>
    <row r="7" spans="2:39">
      <c r="B7" s="4" t="s">
        <v>241</v>
      </c>
      <c r="C7" s="4">
        <v>201</v>
      </c>
      <c r="D7" s="4" t="s">
        <v>242</v>
      </c>
      <c r="E7" s="4">
        <v>105.18</v>
      </c>
      <c r="F7" s="5"/>
      <c r="G7" s="5">
        <v>127.26</v>
      </c>
      <c r="H7" s="7"/>
      <c r="I7" s="10"/>
      <c r="J7" s="4"/>
      <c r="K7" s="4"/>
      <c r="L7" s="4" t="s">
        <v>241</v>
      </c>
      <c r="M7" s="4">
        <v>201</v>
      </c>
      <c r="N7" s="4" t="s">
        <v>242</v>
      </c>
      <c r="O7" s="4">
        <v>105.18</v>
      </c>
      <c r="P7" s="5"/>
      <c r="Q7" s="5">
        <v>127.26</v>
      </c>
      <c r="R7" s="7"/>
      <c r="S7" s="10"/>
      <c r="V7" s="4" t="s">
        <v>243</v>
      </c>
      <c r="W7" s="4">
        <v>201</v>
      </c>
      <c r="X7" s="4" t="s">
        <v>244</v>
      </c>
      <c r="Y7" s="4">
        <v>69.790000000000006</v>
      </c>
      <c r="Z7" s="5"/>
      <c r="AA7" s="5">
        <v>89.5</v>
      </c>
      <c r="AB7" s="7"/>
      <c r="AC7" s="10"/>
      <c r="AD7" s="4"/>
      <c r="AE7" s="4"/>
      <c r="AF7" s="4" t="s">
        <v>243</v>
      </c>
      <c r="AG7" s="4">
        <v>201</v>
      </c>
      <c r="AH7" s="4" t="s">
        <v>244</v>
      </c>
      <c r="AI7" s="4">
        <v>69.790000000000006</v>
      </c>
      <c r="AJ7" s="5"/>
      <c r="AK7" s="5">
        <v>89.5</v>
      </c>
      <c r="AL7" s="7"/>
      <c r="AM7" s="10"/>
    </row>
    <row r="8" spans="2:39">
      <c r="B8" s="4" t="s">
        <v>241</v>
      </c>
      <c r="C8" s="4">
        <v>101</v>
      </c>
      <c r="D8" s="4" t="s">
        <v>242</v>
      </c>
      <c r="E8" s="4">
        <v>105.18</v>
      </c>
      <c r="F8" s="5">
        <v>135.21</v>
      </c>
      <c r="G8" s="5">
        <v>127.26</v>
      </c>
      <c r="H8" s="7"/>
      <c r="I8" s="10"/>
      <c r="J8" s="4"/>
      <c r="K8" s="4"/>
      <c r="L8" s="4" t="s">
        <v>241</v>
      </c>
      <c r="M8" s="4">
        <v>101</v>
      </c>
      <c r="N8" s="4" t="s">
        <v>242</v>
      </c>
      <c r="O8" s="4">
        <v>105.18</v>
      </c>
      <c r="P8" s="5">
        <v>135.21</v>
      </c>
      <c r="Q8" s="5">
        <v>127.26</v>
      </c>
      <c r="R8" s="7"/>
      <c r="S8" s="10"/>
      <c r="V8" s="4" t="s">
        <v>243</v>
      </c>
      <c r="W8" s="4">
        <v>101</v>
      </c>
      <c r="X8" s="4" t="s">
        <v>244</v>
      </c>
      <c r="Y8" s="4">
        <v>69.790000000000006</v>
      </c>
      <c r="Z8" s="5">
        <v>88.42</v>
      </c>
      <c r="AA8" s="5">
        <v>89.5</v>
      </c>
      <c r="AB8" s="7"/>
      <c r="AC8" s="10"/>
      <c r="AD8" s="4"/>
      <c r="AE8" s="4"/>
      <c r="AF8" s="4" t="s">
        <v>243</v>
      </c>
      <c r="AG8" s="4">
        <v>101</v>
      </c>
      <c r="AH8" s="4" t="s">
        <v>244</v>
      </c>
      <c r="AI8" s="4">
        <v>69.790000000000006</v>
      </c>
      <c r="AJ8" s="5">
        <v>89.67</v>
      </c>
      <c r="AK8" s="5">
        <v>89.5</v>
      </c>
      <c r="AL8" s="7"/>
      <c r="AM8" s="10"/>
    </row>
    <row r="9" spans="2:39">
      <c r="B9" s="4"/>
      <c r="C9" s="4"/>
      <c r="D9" s="4"/>
      <c r="E9" s="4"/>
      <c r="F9" s="5"/>
      <c r="G9" s="5"/>
      <c r="H9" s="5"/>
      <c r="I9" s="11"/>
      <c r="J9" s="4"/>
      <c r="K9" s="4"/>
      <c r="L9" s="4"/>
      <c r="M9" s="4"/>
      <c r="N9" s="4"/>
      <c r="O9" s="4"/>
      <c r="P9" s="5"/>
      <c r="Q9" s="5"/>
      <c r="R9" s="5"/>
      <c r="S9" s="11"/>
      <c r="V9" s="4"/>
      <c r="W9" s="4"/>
      <c r="X9" s="4"/>
      <c r="Y9" s="4"/>
      <c r="Z9" s="4"/>
      <c r="AA9" s="4"/>
      <c r="AB9" s="4"/>
      <c r="AC9" s="11"/>
      <c r="AD9" s="4"/>
      <c r="AE9" s="4"/>
      <c r="AF9" s="4"/>
      <c r="AG9" s="4"/>
      <c r="AH9" s="4"/>
      <c r="AI9" s="4"/>
      <c r="AJ9" s="4"/>
      <c r="AK9" s="4"/>
      <c r="AL9" s="5"/>
      <c r="AM9" s="11"/>
    </row>
    <row r="10" spans="2:39">
      <c r="B10" s="4"/>
      <c r="C10" s="4"/>
      <c r="D10" s="4"/>
      <c r="E10" s="4"/>
      <c r="F10" s="5"/>
      <c r="G10" s="5"/>
      <c r="H10" s="5"/>
      <c r="I10" s="11"/>
      <c r="J10" s="4"/>
      <c r="K10" s="4"/>
      <c r="L10" s="4"/>
      <c r="M10" s="4"/>
      <c r="N10" s="4"/>
      <c r="O10" s="4"/>
      <c r="P10" s="5"/>
      <c r="Q10" s="5"/>
      <c r="R10" s="5"/>
      <c r="S10" s="11"/>
      <c r="V10" s="4"/>
      <c r="W10" s="4"/>
      <c r="X10" s="4"/>
      <c r="Y10" s="4"/>
      <c r="Z10" s="4"/>
      <c r="AA10" s="4"/>
      <c r="AB10" s="4"/>
      <c r="AC10" s="11"/>
      <c r="AD10" s="4"/>
      <c r="AE10" s="4"/>
      <c r="AF10" s="4"/>
      <c r="AG10" s="4"/>
      <c r="AH10" s="4"/>
      <c r="AI10" s="4"/>
      <c r="AJ10" s="4"/>
      <c r="AK10" s="4"/>
      <c r="AL10" s="5"/>
      <c r="AM10" s="11"/>
    </row>
    <row r="11" spans="2:39">
      <c r="B11" s="4"/>
      <c r="C11" s="4"/>
      <c r="D11" s="4"/>
      <c r="E11" s="4"/>
      <c r="F11" s="5"/>
      <c r="G11" s="5"/>
      <c r="H11" s="5"/>
      <c r="I11" s="11"/>
      <c r="J11" s="4"/>
      <c r="K11" s="4"/>
      <c r="L11" s="4"/>
      <c r="M11" s="4"/>
      <c r="N11" s="4"/>
      <c r="O11" s="4"/>
      <c r="P11" s="5"/>
      <c r="Q11" s="5"/>
      <c r="R11" s="5"/>
      <c r="S11" s="11"/>
      <c r="V11" s="4"/>
      <c r="W11" s="4"/>
      <c r="X11" s="4"/>
      <c r="Y11" s="4"/>
      <c r="Z11" s="4"/>
      <c r="AA11" s="4"/>
      <c r="AB11" s="4"/>
      <c r="AC11" s="11"/>
      <c r="AD11" s="4"/>
      <c r="AE11" s="4"/>
      <c r="AF11" s="4"/>
      <c r="AG11" s="4"/>
      <c r="AH11" s="4"/>
      <c r="AI11" s="4"/>
      <c r="AJ11" s="4"/>
      <c r="AK11" s="4"/>
      <c r="AL11" s="5"/>
      <c r="AM11" s="11"/>
    </row>
    <row r="12" spans="2:39">
      <c r="B12" s="4"/>
      <c r="C12" s="4"/>
      <c r="D12" s="4"/>
      <c r="E12" s="4"/>
      <c r="F12" s="5"/>
      <c r="G12" s="5"/>
      <c r="H12" s="5"/>
      <c r="I12" s="11"/>
      <c r="J12" s="4"/>
      <c r="K12" s="4"/>
      <c r="L12" s="4"/>
      <c r="M12" s="4"/>
      <c r="N12" s="4"/>
      <c r="O12" s="4"/>
      <c r="P12" s="5"/>
      <c r="Q12" s="5"/>
      <c r="R12" s="5"/>
      <c r="S12" s="11"/>
      <c r="V12" s="4"/>
      <c r="W12" s="4"/>
      <c r="X12" s="4"/>
      <c r="Y12" s="4"/>
      <c r="Z12" s="4"/>
      <c r="AA12" s="4"/>
      <c r="AB12" s="4"/>
      <c r="AC12" s="11"/>
      <c r="AD12" s="4"/>
      <c r="AE12" s="4"/>
      <c r="AF12" s="4"/>
      <c r="AG12" s="4"/>
      <c r="AH12" s="4"/>
      <c r="AI12" s="4"/>
      <c r="AJ12" s="4"/>
      <c r="AK12" s="4"/>
      <c r="AL12" s="5"/>
      <c r="AM12" s="11"/>
    </row>
    <row r="13" spans="2:39" ht="15">
      <c r="B13" s="4" t="s">
        <v>235</v>
      </c>
      <c r="C13" s="4" t="s">
        <v>236</v>
      </c>
      <c r="D13" s="4" t="s">
        <v>49</v>
      </c>
      <c r="E13" s="4" t="s">
        <v>237</v>
      </c>
      <c r="F13" s="5" t="s">
        <v>238</v>
      </c>
      <c r="G13" s="5" t="s">
        <v>5</v>
      </c>
      <c r="H13" s="6" t="s">
        <v>239</v>
      </c>
      <c r="I13" s="9" t="s">
        <v>240</v>
      </c>
      <c r="J13" s="4"/>
      <c r="K13" s="4"/>
      <c r="L13" s="4" t="s">
        <v>235</v>
      </c>
      <c r="M13" s="4" t="s">
        <v>236</v>
      </c>
      <c r="N13" s="4" t="s">
        <v>49</v>
      </c>
      <c r="O13" s="4" t="s">
        <v>237</v>
      </c>
      <c r="P13" s="5" t="s">
        <v>238</v>
      </c>
      <c r="Q13" s="5" t="s">
        <v>5</v>
      </c>
      <c r="R13" s="6" t="s">
        <v>239</v>
      </c>
      <c r="S13" s="9" t="s">
        <v>240</v>
      </c>
      <c r="V13" s="4" t="s">
        <v>235</v>
      </c>
      <c r="W13" s="4" t="s">
        <v>236</v>
      </c>
      <c r="X13" s="4" t="s">
        <v>49</v>
      </c>
      <c r="Y13" s="4" t="s">
        <v>237</v>
      </c>
      <c r="Z13" s="5" t="s">
        <v>238</v>
      </c>
      <c r="AA13" s="5" t="s">
        <v>5</v>
      </c>
      <c r="AB13" s="6" t="s">
        <v>239</v>
      </c>
      <c r="AC13" s="9" t="s">
        <v>240</v>
      </c>
      <c r="AD13" s="4"/>
      <c r="AE13" s="4"/>
      <c r="AF13" s="4" t="s">
        <v>235</v>
      </c>
      <c r="AG13" s="4" t="s">
        <v>236</v>
      </c>
      <c r="AH13" s="4" t="s">
        <v>49</v>
      </c>
      <c r="AI13" s="4" t="s">
        <v>237</v>
      </c>
      <c r="AJ13" s="5" t="s">
        <v>238</v>
      </c>
      <c r="AK13" s="5" t="s">
        <v>5</v>
      </c>
      <c r="AL13" s="14" t="s">
        <v>239</v>
      </c>
      <c r="AM13" s="9" t="s">
        <v>240</v>
      </c>
    </row>
    <row r="14" spans="2:39">
      <c r="B14" s="4" t="s">
        <v>245</v>
      </c>
      <c r="C14" s="4">
        <v>601</v>
      </c>
      <c r="D14" s="4" t="s">
        <v>244</v>
      </c>
      <c r="E14" s="4">
        <v>69.790000000000006</v>
      </c>
      <c r="F14" s="1"/>
      <c r="G14" s="5">
        <v>89.07</v>
      </c>
      <c r="H14" s="7"/>
      <c r="I14" s="10"/>
      <c r="J14" s="4"/>
      <c r="K14" s="4"/>
      <c r="L14" s="4" t="s">
        <v>245</v>
      </c>
      <c r="M14" s="4">
        <v>601</v>
      </c>
      <c r="N14" s="4" t="s">
        <v>244</v>
      </c>
      <c r="O14" s="4">
        <v>69.790000000000006</v>
      </c>
      <c r="P14" s="1"/>
      <c r="Q14" s="5">
        <v>89.07</v>
      </c>
      <c r="R14" s="7"/>
      <c r="S14" s="10"/>
      <c r="V14" s="4" t="s">
        <v>246</v>
      </c>
      <c r="W14" s="4">
        <v>601</v>
      </c>
      <c r="X14" s="4" t="s">
        <v>244</v>
      </c>
      <c r="Y14" s="4">
        <v>69.790000000000006</v>
      </c>
      <c r="AA14" s="5">
        <v>89.5</v>
      </c>
      <c r="AB14" s="7"/>
      <c r="AC14" s="10"/>
      <c r="AD14" s="4"/>
      <c r="AE14" s="4"/>
      <c r="AF14" s="4" t="s">
        <v>246</v>
      </c>
      <c r="AG14" s="4">
        <v>601</v>
      </c>
      <c r="AH14" s="4" t="s">
        <v>244</v>
      </c>
      <c r="AI14" s="4">
        <v>69.790000000000006</v>
      </c>
      <c r="AK14" s="5">
        <v>89.5</v>
      </c>
      <c r="AL14" s="7"/>
      <c r="AM14" s="10"/>
    </row>
    <row r="15" spans="2:39">
      <c r="B15" s="4" t="s">
        <v>245</v>
      </c>
      <c r="C15" s="4">
        <v>501</v>
      </c>
      <c r="D15" s="4" t="s">
        <v>244</v>
      </c>
      <c r="E15" s="4">
        <v>69.790000000000006</v>
      </c>
      <c r="F15" s="5"/>
      <c r="G15" s="5">
        <v>89.07</v>
      </c>
      <c r="H15" s="7"/>
      <c r="I15" s="10"/>
      <c r="J15" s="4"/>
      <c r="K15" s="4"/>
      <c r="L15" s="4" t="s">
        <v>245</v>
      </c>
      <c r="M15" s="4">
        <v>501</v>
      </c>
      <c r="N15" s="4" t="s">
        <v>244</v>
      </c>
      <c r="O15" s="4">
        <v>69.790000000000006</v>
      </c>
      <c r="P15" s="5"/>
      <c r="Q15" s="5">
        <v>89.07</v>
      </c>
      <c r="R15" s="7"/>
      <c r="S15" s="10"/>
      <c r="V15" s="4" t="s">
        <v>246</v>
      </c>
      <c r="W15" s="4">
        <v>501</v>
      </c>
      <c r="X15" s="4" t="s">
        <v>244</v>
      </c>
      <c r="Y15" s="4">
        <v>69.790000000000006</v>
      </c>
      <c r="Z15" s="5"/>
      <c r="AA15" s="5">
        <v>89.5</v>
      </c>
      <c r="AB15" s="7"/>
      <c r="AC15" s="10"/>
      <c r="AD15" s="4"/>
      <c r="AE15" s="4"/>
      <c r="AF15" s="4" t="s">
        <v>246</v>
      </c>
      <c r="AG15" s="4">
        <v>501</v>
      </c>
      <c r="AH15" s="4" t="s">
        <v>244</v>
      </c>
      <c r="AI15" s="4">
        <v>69.790000000000006</v>
      </c>
      <c r="AJ15" s="5"/>
      <c r="AK15" s="5">
        <v>89.5</v>
      </c>
      <c r="AL15" s="7"/>
      <c r="AM15" s="10"/>
    </row>
    <row r="16" spans="2:39">
      <c r="B16" s="4" t="s">
        <v>245</v>
      </c>
      <c r="C16" s="4">
        <v>401</v>
      </c>
      <c r="D16" s="4" t="s">
        <v>244</v>
      </c>
      <c r="E16" s="4">
        <v>69.790000000000006</v>
      </c>
      <c r="F16" s="5"/>
      <c r="G16" s="5">
        <v>89.07</v>
      </c>
      <c r="H16" s="7"/>
      <c r="I16" s="10"/>
      <c r="J16" s="4"/>
      <c r="K16" s="4"/>
      <c r="L16" s="4" t="s">
        <v>245</v>
      </c>
      <c r="M16" s="4">
        <v>401</v>
      </c>
      <c r="N16" s="4" t="s">
        <v>244</v>
      </c>
      <c r="O16" s="4">
        <v>69.790000000000006</v>
      </c>
      <c r="P16" s="5"/>
      <c r="Q16" s="5">
        <v>89.07</v>
      </c>
      <c r="R16" s="7"/>
      <c r="S16" s="10"/>
      <c r="V16" s="4" t="s">
        <v>246</v>
      </c>
      <c r="W16" s="4">
        <v>401</v>
      </c>
      <c r="X16" s="4" t="s">
        <v>244</v>
      </c>
      <c r="Y16" s="4">
        <v>69.790000000000006</v>
      </c>
      <c r="Z16" s="5"/>
      <c r="AA16" s="5">
        <v>89.5</v>
      </c>
      <c r="AB16" s="7"/>
      <c r="AC16" s="10"/>
      <c r="AD16" s="4"/>
      <c r="AE16" s="4"/>
      <c r="AF16" s="4" t="s">
        <v>246</v>
      </c>
      <c r="AG16" s="4">
        <v>401</v>
      </c>
      <c r="AH16" s="4" t="s">
        <v>244</v>
      </c>
      <c r="AI16" s="4">
        <v>69.790000000000006</v>
      </c>
      <c r="AJ16" s="5"/>
      <c r="AK16" s="5">
        <v>89.5</v>
      </c>
      <c r="AL16" s="7"/>
      <c r="AM16" s="10"/>
    </row>
    <row r="17" spans="2:39">
      <c r="B17" s="4" t="s">
        <v>245</v>
      </c>
      <c r="C17" s="4">
        <v>301</v>
      </c>
      <c r="D17" s="4" t="s">
        <v>244</v>
      </c>
      <c r="E17" s="4">
        <v>69.790000000000006</v>
      </c>
      <c r="F17" s="5"/>
      <c r="G17" s="5">
        <v>89.07</v>
      </c>
      <c r="H17" s="7"/>
      <c r="I17" s="10"/>
      <c r="J17" s="4"/>
      <c r="K17" s="4"/>
      <c r="L17" s="4" t="s">
        <v>245</v>
      </c>
      <c r="M17" s="4">
        <v>301</v>
      </c>
      <c r="N17" s="4" t="s">
        <v>244</v>
      </c>
      <c r="O17" s="4">
        <v>69.790000000000006</v>
      </c>
      <c r="P17" s="5"/>
      <c r="Q17" s="5">
        <v>89.07</v>
      </c>
      <c r="R17" s="7"/>
      <c r="S17" s="10"/>
      <c r="V17" s="4" t="s">
        <v>246</v>
      </c>
      <c r="W17" s="4">
        <v>301</v>
      </c>
      <c r="X17" s="4" t="s">
        <v>244</v>
      </c>
      <c r="Y17" s="4">
        <v>69.790000000000006</v>
      </c>
      <c r="Z17" s="5"/>
      <c r="AA17" s="5">
        <v>89.5</v>
      </c>
      <c r="AB17" s="7"/>
      <c r="AC17" s="10"/>
      <c r="AD17" s="4"/>
      <c r="AE17" s="4"/>
      <c r="AF17" s="4" t="s">
        <v>246</v>
      </c>
      <c r="AG17" s="4">
        <v>301</v>
      </c>
      <c r="AH17" s="4" t="s">
        <v>244</v>
      </c>
      <c r="AI17" s="4">
        <v>69.790000000000006</v>
      </c>
      <c r="AJ17" s="5"/>
      <c r="AK17" s="5">
        <v>89.5</v>
      </c>
      <c r="AL17" s="7"/>
      <c r="AM17" s="10"/>
    </row>
    <row r="18" spans="2:39">
      <c r="B18" s="4" t="s">
        <v>245</v>
      </c>
      <c r="C18" s="4">
        <v>201</v>
      </c>
      <c r="D18" s="4" t="s">
        <v>244</v>
      </c>
      <c r="E18" s="4">
        <v>69.790000000000006</v>
      </c>
      <c r="F18" s="5"/>
      <c r="G18" s="5">
        <v>89.07</v>
      </c>
      <c r="H18" s="7"/>
      <c r="I18" s="10"/>
      <c r="J18" s="4"/>
      <c r="K18" s="4"/>
      <c r="L18" s="4" t="s">
        <v>245</v>
      </c>
      <c r="M18" s="4">
        <v>201</v>
      </c>
      <c r="N18" s="4" t="s">
        <v>244</v>
      </c>
      <c r="O18" s="4">
        <v>69.790000000000006</v>
      </c>
      <c r="P18" s="5"/>
      <c r="Q18" s="5">
        <v>89.07</v>
      </c>
      <c r="R18" s="7"/>
      <c r="S18" s="10"/>
      <c r="V18" s="4" t="s">
        <v>246</v>
      </c>
      <c r="W18" s="4">
        <v>201</v>
      </c>
      <c r="X18" s="4" t="s">
        <v>244</v>
      </c>
      <c r="Y18" s="4">
        <v>69.790000000000006</v>
      </c>
      <c r="Z18" s="5"/>
      <c r="AA18" s="5">
        <v>89.5</v>
      </c>
      <c r="AB18" s="7"/>
      <c r="AC18" s="10"/>
      <c r="AD18" s="4"/>
      <c r="AE18" s="4"/>
      <c r="AF18" s="4" t="s">
        <v>246</v>
      </c>
      <c r="AG18" s="4">
        <v>201</v>
      </c>
      <c r="AH18" s="4" t="s">
        <v>244</v>
      </c>
      <c r="AI18" s="4">
        <v>69.790000000000006</v>
      </c>
      <c r="AJ18" s="5"/>
      <c r="AK18" s="5">
        <v>89.5</v>
      </c>
      <c r="AL18" s="7"/>
      <c r="AM18" s="10"/>
    </row>
    <row r="19" spans="2:39">
      <c r="B19" s="4" t="s">
        <v>245</v>
      </c>
      <c r="C19" s="4">
        <v>101</v>
      </c>
      <c r="D19" s="4" t="s">
        <v>244</v>
      </c>
      <c r="E19" s="4">
        <v>69.790000000000006</v>
      </c>
      <c r="F19" s="5">
        <v>89.21</v>
      </c>
      <c r="G19" s="5">
        <v>89.07</v>
      </c>
      <c r="H19" s="7"/>
      <c r="I19" s="10"/>
      <c r="J19" s="4"/>
      <c r="K19" s="4"/>
      <c r="L19" s="4" t="s">
        <v>245</v>
      </c>
      <c r="M19" s="4">
        <v>101</v>
      </c>
      <c r="N19" s="4" t="s">
        <v>244</v>
      </c>
      <c r="O19" s="4">
        <v>69.790000000000006</v>
      </c>
      <c r="P19" s="5">
        <v>89.42</v>
      </c>
      <c r="Q19" s="5">
        <v>89.07</v>
      </c>
      <c r="R19" s="7"/>
      <c r="S19" s="10"/>
      <c r="V19" s="4" t="s">
        <v>246</v>
      </c>
      <c r="W19" s="4">
        <v>101</v>
      </c>
      <c r="X19" s="4" t="s">
        <v>244</v>
      </c>
      <c r="Y19" s="4">
        <v>69.790000000000006</v>
      </c>
      <c r="Z19" s="5">
        <v>89.21</v>
      </c>
      <c r="AA19" s="5">
        <v>89.5</v>
      </c>
      <c r="AB19" s="7"/>
      <c r="AC19" s="10"/>
      <c r="AD19" s="4"/>
      <c r="AE19" s="4"/>
      <c r="AF19" s="4" t="s">
        <v>246</v>
      </c>
      <c r="AG19" s="4">
        <v>101</v>
      </c>
      <c r="AH19" s="4" t="s">
        <v>244</v>
      </c>
      <c r="AI19" s="4">
        <v>69.790000000000006</v>
      </c>
      <c r="AJ19" s="5">
        <v>88.88</v>
      </c>
      <c r="AK19" s="5">
        <v>89.5</v>
      </c>
      <c r="AL19" s="7"/>
      <c r="AM19" s="10"/>
    </row>
    <row r="20" spans="2:39">
      <c r="B20" s="4"/>
      <c r="C20" s="4"/>
      <c r="D20" s="4"/>
      <c r="E20" s="4"/>
      <c r="F20" s="5"/>
      <c r="G20" s="8">
        <f>SUM(G3:G8,Q3:Q8,Q14:Q19,G14:G19)</f>
        <v>2595.96</v>
      </c>
      <c r="H20" s="8">
        <f>I20/G20</f>
        <v>0</v>
      </c>
      <c r="I20" s="12">
        <f>SUM(I3:I8,S3:S8,S14:S19,I14:I19)</f>
        <v>0</v>
      </c>
      <c r="J20" s="4"/>
      <c r="K20" s="4"/>
      <c r="L20" s="4"/>
      <c r="M20" s="4"/>
      <c r="N20" s="4"/>
      <c r="O20" s="4"/>
      <c r="P20" s="5"/>
      <c r="Q20" s="5"/>
      <c r="R20" s="5"/>
      <c r="S20" s="11"/>
      <c r="V20" s="4"/>
      <c r="W20" s="4"/>
      <c r="X20" s="4"/>
      <c r="Y20" s="4"/>
      <c r="Z20" s="4"/>
      <c r="AA20" s="13">
        <f>SUM(AA3:AA8,AA14:AA19,AK14:AK19,AK3:AK8)</f>
        <v>2148</v>
      </c>
      <c r="AB20" s="8">
        <f>AC20/AA20</f>
        <v>0</v>
      </c>
      <c r="AC20" s="12">
        <f>SUM(AC3:AC8,AC14:AC19,AM3:AM8,AM14:AM19)</f>
        <v>0</v>
      </c>
      <c r="AD20" s="4"/>
      <c r="AE20" s="4"/>
      <c r="AF20" s="4"/>
      <c r="AG20" s="4"/>
      <c r="AH20" s="4"/>
      <c r="AI20" s="4"/>
      <c r="AJ20" s="4"/>
      <c r="AK20" s="4"/>
      <c r="AL20" s="5"/>
      <c r="AM20" s="11"/>
    </row>
    <row r="24" spans="2:39" ht="15">
      <c r="B24" s="4" t="s">
        <v>235</v>
      </c>
      <c r="C24" s="4" t="s">
        <v>236</v>
      </c>
      <c r="D24" s="4" t="s">
        <v>49</v>
      </c>
      <c r="E24" s="4" t="s">
        <v>237</v>
      </c>
      <c r="F24" s="5" t="s">
        <v>238</v>
      </c>
      <c r="G24" s="5" t="s">
        <v>5</v>
      </c>
      <c r="H24" s="6" t="s">
        <v>239</v>
      </c>
      <c r="I24" s="9" t="s">
        <v>240</v>
      </c>
      <c r="J24" s="4"/>
      <c r="K24" s="4"/>
      <c r="L24" s="4" t="s">
        <v>235</v>
      </c>
      <c r="M24" s="4" t="s">
        <v>236</v>
      </c>
      <c r="N24" s="4" t="s">
        <v>49</v>
      </c>
      <c r="O24" s="4" t="s">
        <v>237</v>
      </c>
      <c r="P24" s="5" t="s">
        <v>238</v>
      </c>
      <c r="Q24" s="5" t="s">
        <v>5</v>
      </c>
      <c r="R24" s="6" t="s">
        <v>239</v>
      </c>
      <c r="S24" s="9" t="s">
        <v>240</v>
      </c>
      <c r="V24" s="4" t="s">
        <v>235</v>
      </c>
      <c r="W24" s="4" t="s">
        <v>236</v>
      </c>
      <c r="X24" s="4" t="s">
        <v>49</v>
      </c>
      <c r="Y24" s="4" t="s">
        <v>237</v>
      </c>
      <c r="Z24" s="5" t="s">
        <v>238</v>
      </c>
      <c r="AA24" s="5" t="s">
        <v>5</v>
      </c>
      <c r="AB24" s="6" t="s">
        <v>239</v>
      </c>
      <c r="AC24" s="9" t="s">
        <v>240</v>
      </c>
      <c r="AD24" s="4"/>
      <c r="AE24" s="4"/>
      <c r="AF24" s="4" t="s">
        <v>235</v>
      </c>
      <c r="AG24" s="4" t="s">
        <v>236</v>
      </c>
      <c r="AH24" s="4" t="s">
        <v>49</v>
      </c>
      <c r="AI24" s="4" t="s">
        <v>237</v>
      </c>
      <c r="AJ24" s="5" t="s">
        <v>238</v>
      </c>
      <c r="AK24" s="5" t="s">
        <v>5</v>
      </c>
      <c r="AL24" s="6" t="s">
        <v>239</v>
      </c>
      <c r="AM24" s="9" t="s">
        <v>240</v>
      </c>
    </row>
    <row r="25" spans="2:39">
      <c r="B25" s="4" t="s">
        <v>247</v>
      </c>
      <c r="C25" s="4">
        <v>601</v>
      </c>
      <c r="D25" s="4" t="s">
        <v>244</v>
      </c>
      <c r="E25" s="4">
        <v>69.790000000000006</v>
      </c>
      <c r="F25" s="1"/>
      <c r="G25" s="5">
        <v>89.15</v>
      </c>
      <c r="H25" s="7"/>
      <c r="I25" s="10"/>
      <c r="J25" s="4"/>
      <c r="K25" s="4"/>
      <c r="L25" s="4" t="s">
        <v>247</v>
      </c>
      <c r="M25" s="4">
        <v>601</v>
      </c>
      <c r="N25" s="4" t="s">
        <v>244</v>
      </c>
      <c r="O25" s="4">
        <v>69.790000000000006</v>
      </c>
      <c r="P25" s="1"/>
      <c r="Q25" s="5">
        <v>89.15</v>
      </c>
      <c r="R25" s="7"/>
      <c r="S25" s="10"/>
      <c r="V25" s="4" t="s">
        <v>248</v>
      </c>
      <c r="W25" s="4">
        <v>601</v>
      </c>
      <c r="X25" s="4" t="s">
        <v>244</v>
      </c>
      <c r="Y25" s="4">
        <v>69.790000000000006</v>
      </c>
      <c r="AA25" s="5">
        <v>89.16</v>
      </c>
      <c r="AB25" s="7"/>
      <c r="AC25" s="10"/>
      <c r="AD25" s="4"/>
      <c r="AE25" s="4"/>
      <c r="AF25" s="4" t="s">
        <v>248</v>
      </c>
      <c r="AG25" s="4">
        <v>601</v>
      </c>
      <c r="AH25" s="4" t="s">
        <v>244</v>
      </c>
      <c r="AI25" s="4">
        <v>69.790000000000006</v>
      </c>
      <c r="AK25" s="5">
        <v>89.16</v>
      </c>
      <c r="AL25" s="7"/>
      <c r="AM25" s="10"/>
    </row>
    <row r="26" spans="2:39">
      <c r="B26" s="4" t="s">
        <v>247</v>
      </c>
      <c r="C26" s="4">
        <v>501</v>
      </c>
      <c r="D26" s="4" t="s">
        <v>244</v>
      </c>
      <c r="E26" s="4">
        <v>69.790000000000006</v>
      </c>
      <c r="F26" s="5"/>
      <c r="G26" s="5">
        <v>89.15</v>
      </c>
      <c r="H26" s="7"/>
      <c r="I26" s="10"/>
      <c r="J26" s="4"/>
      <c r="K26" s="4"/>
      <c r="L26" s="4" t="s">
        <v>247</v>
      </c>
      <c r="M26" s="4">
        <v>501</v>
      </c>
      <c r="N26" s="4" t="s">
        <v>244</v>
      </c>
      <c r="O26" s="4">
        <v>69.790000000000006</v>
      </c>
      <c r="P26" s="5"/>
      <c r="Q26" s="5">
        <v>89.15</v>
      </c>
      <c r="R26" s="7"/>
      <c r="S26" s="10"/>
      <c r="V26" s="4" t="s">
        <v>248</v>
      </c>
      <c r="W26" s="4">
        <v>501</v>
      </c>
      <c r="X26" s="4" t="s">
        <v>244</v>
      </c>
      <c r="Y26" s="4">
        <v>69.790000000000006</v>
      </c>
      <c r="Z26" s="5"/>
      <c r="AA26" s="5">
        <v>89.16</v>
      </c>
      <c r="AB26" s="7"/>
      <c r="AC26" s="10"/>
      <c r="AD26" s="4"/>
      <c r="AE26" s="4"/>
      <c r="AF26" s="4" t="s">
        <v>248</v>
      </c>
      <c r="AG26" s="4">
        <v>501</v>
      </c>
      <c r="AH26" s="4" t="s">
        <v>244</v>
      </c>
      <c r="AI26" s="4">
        <v>69.790000000000006</v>
      </c>
      <c r="AJ26" s="5"/>
      <c r="AK26" s="5">
        <v>89.16</v>
      </c>
      <c r="AL26" s="7"/>
      <c r="AM26" s="10"/>
    </row>
    <row r="27" spans="2:39">
      <c r="B27" s="4" t="s">
        <v>247</v>
      </c>
      <c r="C27" s="4">
        <v>401</v>
      </c>
      <c r="D27" s="4" t="s">
        <v>244</v>
      </c>
      <c r="E27" s="4">
        <v>69.790000000000006</v>
      </c>
      <c r="F27" s="5"/>
      <c r="G27" s="5">
        <v>89.15</v>
      </c>
      <c r="H27" s="7"/>
      <c r="I27" s="10"/>
      <c r="J27" s="4"/>
      <c r="K27" s="4"/>
      <c r="L27" s="4" t="s">
        <v>247</v>
      </c>
      <c r="M27" s="4">
        <v>401</v>
      </c>
      <c r="N27" s="4" t="s">
        <v>244</v>
      </c>
      <c r="O27" s="4">
        <v>69.790000000000006</v>
      </c>
      <c r="P27" s="5"/>
      <c r="Q27" s="5">
        <v>89.15</v>
      </c>
      <c r="R27" s="7"/>
      <c r="S27" s="10"/>
      <c r="V27" s="4" t="s">
        <v>248</v>
      </c>
      <c r="W27" s="4">
        <v>401</v>
      </c>
      <c r="X27" s="4" t="s">
        <v>244</v>
      </c>
      <c r="Y27" s="4">
        <v>69.790000000000006</v>
      </c>
      <c r="Z27" s="5"/>
      <c r="AA27" s="5">
        <v>89.16</v>
      </c>
      <c r="AB27" s="7"/>
      <c r="AC27" s="10"/>
      <c r="AD27" s="4"/>
      <c r="AE27" s="4"/>
      <c r="AF27" s="4" t="s">
        <v>248</v>
      </c>
      <c r="AG27" s="4">
        <v>401</v>
      </c>
      <c r="AH27" s="4" t="s">
        <v>244</v>
      </c>
      <c r="AI27" s="4">
        <v>69.790000000000006</v>
      </c>
      <c r="AJ27" s="5"/>
      <c r="AK27" s="5">
        <v>89.16</v>
      </c>
      <c r="AL27" s="7"/>
      <c r="AM27" s="10"/>
    </row>
    <row r="28" spans="2:39">
      <c r="B28" s="4" t="s">
        <v>247</v>
      </c>
      <c r="C28" s="4">
        <v>301</v>
      </c>
      <c r="D28" s="4" t="s">
        <v>244</v>
      </c>
      <c r="E28" s="4">
        <v>69.790000000000006</v>
      </c>
      <c r="F28" s="5"/>
      <c r="G28" s="5">
        <v>89.15</v>
      </c>
      <c r="H28" s="7"/>
      <c r="I28" s="10"/>
      <c r="J28" s="4"/>
      <c r="K28" s="4"/>
      <c r="L28" s="4" t="s">
        <v>247</v>
      </c>
      <c r="M28" s="4">
        <v>301</v>
      </c>
      <c r="N28" s="4" t="s">
        <v>244</v>
      </c>
      <c r="O28" s="4">
        <v>69.790000000000006</v>
      </c>
      <c r="P28" s="5"/>
      <c r="Q28" s="5">
        <v>89.15</v>
      </c>
      <c r="R28" s="7"/>
      <c r="S28" s="10"/>
      <c r="V28" s="4" t="s">
        <v>248</v>
      </c>
      <c r="W28" s="4">
        <v>301</v>
      </c>
      <c r="X28" s="4" t="s">
        <v>244</v>
      </c>
      <c r="Y28" s="4">
        <v>69.790000000000006</v>
      </c>
      <c r="Z28" s="5"/>
      <c r="AA28" s="5">
        <v>89.16</v>
      </c>
      <c r="AB28" s="7"/>
      <c r="AC28" s="10"/>
      <c r="AD28" s="4"/>
      <c r="AE28" s="4"/>
      <c r="AF28" s="4" t="s">
        <v>248</v>
      </c>
      <c r="AG28" s="4">
        <v>301</v>
      </c>
      <c r="AH28" s="4" t="s">
        <v>244</v>
      </c>
      <c r="AI28" s="4">
        <v>69.790000000000006</v>
      </c>
      <c r="AJ28" s="5"/>
      <c r="AK28" s="5">
        <v>89.16</v>
      </c>
      <c r="AL28" s="7"/>
      <c r="AM28" s="10"/>
    </row>
    <row r="29" spans="2:39">
      <c r="B29" s="4" t="s">
        <v>247</v>
      </c>
      <c r="C29" s="4">
        <v>201</v>
      </c>
      <c r="D29" s="4" t="s">
        <v>244</v>
      </c>
      <c r="E29" s="4">
        <v>69.790000000000006</v>
      </c>
      <c r="F29" s="5"/>
      <c r="G29" s="5">
        <v>89.15</v>
      </c>
      <c r="H29" s="7"/>
      <c r="I29" s="10"/>
      <c r="J29" s="4"/>
      <c r="K29" s="4"/>
      <c r="L29" s="4" t="s">
        <v>247</v>
      </c>
      <c r="M29" s="4">
        <v>201</v>
      </c>
      <c r="N29" s="4" t="s">
        <v>244</v>
      </c>
      <c r="O29" s="4">
        <v>69.790000000000006</v>
      </c>
      <c r="P29" s="5"/>
      <c r="Q29" s="5">
        <v>89.15</v>
      </c>
      <c r="R29" s="7"/>
      <c r="S29" s="10"/>
      <c r="V29" s="4" t="s">
        <v>248</v>
      </c>
      <c r="W29" s="4">
        <v>201</v>
      </c>
      <c r="X29" s="4" t="s">
        <v>244</v>
      </c>
      <c r="Y29" s="4">
        <v>69.790000000000006</v>
      </c>
      <c r="Z29" s="5"/>
      <c r="AA29" s="5">
        <v>89.16</v>
      </c>
      <c r="AB29" s="7"/>
      <c r="AC29" s="10"/>
      <c r="AD29" s="4"/>
      <c r="AE29" s="4"/>
      <c r="AF29" s="4" t="s">
        <v>248</v>
      </c>
      <c r="AG29" s="4">
        <v>201</v>
      </c>
      <c r="AH29" s="4" t="s">
        <v>244</v>
      </c>
      <c r="AI29" s="4">
        <v>69.790000000000006</v>
      </c>
      <c r="AJ29" s="5"/>
      <c r="AK29" s="5">
        <v>89.16</v>
      </c>
      <c r="AL29" s="7"/>
      <c r="AM29" s="10"/>
    </row>
    <row r="30" spans="2:39">
      <c r="B30" s="4" t="s">
        <v>247</v>
      </c>
      <c r="C30" s="4">
        <v>101</v>
      </c>
      <c r="D30" s="4" t="s">
        <v>244</v>
      </c>
      <c r="E30" s="4">
        <v>69.790000000000006</v>
      </c>
      <c r="F30" s="5">
        <v>90.29</v>
      </c>
      <c r="G30" s="5">
        <v>89.15</v>
      </c>
      <c r="H30" s="7"/>
      <c r="I30" s="10"/>
      <c r="J30" s="4"/>
      <c r="K30" s="4"/>
      <c r="L30" s="4" t="s">
        <v>247</v>
      </c>
      <c r="M30" s="4">
        <v>101</v>
      </c>
      <c r="N30" s="4" t="s">
        <v>244</v>
      </c>
      <c r="O30" s="4">
        <v>69.790000000000006</v>
      </c>
      <c r="P30" s="5">
        <v>91.56</v>
      </c>
      <c r="Q30" s="5">
        <v>89.15</v>
      </c>
      <c r="R30" s="7"/>
      <c r="S30" s="10"/>
      <c r="V30" s="4" t="s">
        <v>248</v>
      </c>
      <c r="W30" s="4">
        <v>101</v>
      </c>
      <c r="X30" s="4" t="s">
        <v>244</v>
      </c>
      <c r="Y30" s="4">
        <v>69.790000000000006</v>
      </c>
      <c r="Z30" s="5">
        <v>90.09</v>
      </c>
      <c r="AA30" s="5">
        <v>89.16</v>
      </c>
      <c r="AB30" s="7"/>
      <c r="AC30" s="10"/>
      <c r="AD30" s="4"/>
      <c r="AE30" s="4"/>
      <c r="AF30" s="4" t="s">
        <v>248</v>
      </c>
      <c r="AG30" s="4">
        <v>101</v>
      </c>
      <c r="AH30" s="4" t="s">
        <v>244</v>
      </c>
      <c r="AI30" s="4">
        <v>69.790000000000006</v>
      </c>
      <c r="AJ30" s="5">
        <v>89.67</v>
      </c>
      <c r="AK30" s="5">
        <v>89.16</v>
      </c>
      <c r="AL30" s="7"/>
      <c r="AM30" s="10"/>
    </row>
    <row r="31" spans="2:39">
      <c r="B31" s="4"/>
      <c r="C31" s="4"/>
      <c r="D31" s="4"/>
      <c r="E31" s="4"/>
      <c r="F31" s="5"/>
      <c r="G31" s="5"/>
      <c r="H31" s="5"/>
      <c r="I31" s="11"/>
      <c r="J31" s="4"/>
      <c r="K31" s="4"/>
      <c r="L31" s="4"/>
      <c r="M31" s="4"/>
      <c r="N31" s="4"/>
      <c r="O31" s="4"/>
      <c r="P31" s="5"/>
      <c r="Q31" s="5"/>
      <c r="R31" s="5"/>
      <c r="S31" s="11"/>
      <c r="V31" s="4"/>
      <c r="W31" s="4"/>
      <c r="X31" s="4"/>
      <c r="Y31" s="4"/>
      <c r="Z31" s="4"/>
      <c r="AA31" s="4"/>
      <c r="AB31" s="4"/>
      <c r="AC31" s="11"/>
      <c r="AD31" s="4"/>
      <c r="AE31" s="4"/>
      <c r="AF31" s="4"/>
      <c r="AG31" s="4"/>
      <c r="AH31" s="4"/>
      <c r="AI31" s="4"/>
      <c r="AJ31" s="4"/>
      <c r="AK31" s="4"/>
      <c r="AL31" s="5"/>
      <c r="AM31" s="11"/>
    </row>
    <row r="32" spans="2:39">
      <c r="B32" s="4"/>
      <c r="C32" s="4"/>
      <c r="D32" s="4"/>
      <c r="E32" s="4"/>
      <c r="F32" s="5"/>
      <c r="G32" s="5"/>
      <c r="H32" s="5"/>
      <c r="I32" s="11"/>
      <c r="J32" s="4"/>
      <c r="K32" s="4"/>
      <c r="L32" s="4"/>
      <c r="M32" s="4"/>
      <c r="N32" s="4"/>
      <c r="O32" s="4"/>
      <c r="P32" s="5"/>
      <c r="Q32" s="5"/>
      <c r="R32" s="5"/>
      <c r="S32" s="11"/>
      <c r="V32" s="4"/>
      <c r="W32" s="4"/>
      <c r="X32" s="4"/>
      <c r="Y32" s="4"/>
      <c r="Z32" s="4"/>
      <c r="AA32" s="4"/>
      <c r="AB32" s="4"/>
      <c r="AC32" s="11"/>
      <c r="AD32" s="4"/>
      <c r="AE32" s="4"/>
      <c r="AF32" s="4"/>
      <c r="AG32" s="4"/>
      <c r="AH32" s="4"/>
      <c r="AI32" s="4"/>
      <c r="AJ32" s="4"/>
      <c r="AK32" s="4"/>
      <c r="AL32" s="5"/>
      <c r="AM32" s="11"/>
    </row>
    <row r="33" spans="2:39">
      <c r="B33" s="4"/>
      <c r="C33" s="4"/>
      <c r="D33" s="4"/>
      <c r="E33" s="4"/>
      <c r="F33" s="5"/>
      <c r="G33" s="5"/>
      <c r="H33" s="5"/>
      <c r="I33" s="11"/>
      <c r="J33" s="4"/>
      <c r="K33" s="4"/>
      <c r="L33" s="4"/>
      <c r="M33" s="4"/>
      <c r="N33" s="4"/>
      <c r="O33" s="4"/>
      <c r="P33" s="5"/>
      <c r="Q33" s="5"/>
      <c r="R33" s="5"/>
      <c r="S33" s="11"/>
      <c r="V33" s="4"/>
      <c r="W33" s="4"/>
      <c r="X33" s="4"/>
      <c r="Y33" s="4"/>
      <c r="Z33" s="4"/>
      <c r="AA33" s="4"/>
      <c r="AB33" s="4"/>
      <c r="AC33" s="11"/>
      <c r="AD33" s="4"/>
      <c r="AE33" s="4"/>
      <c r="AF33" s="4"/>
      <c r="AG33" s="4"/>
      <c r="AH33" s="4"/>
      <c r="AI33" s="4"/>
      <c r="AJ33" s="4"/>
      <c r="AK33" s="4"/>
      <c r="AL33" s="5"/>
      <c r="AM33" s="11"/>
    </row>
    <row r="34" spans="2:39">
      <c r="B34" s="4"/>
      <c r="C34" s="4"/>
      <c r="D34" s="4"/>
      <c r="E34" s="4"/>
      <c r="F34" s="5"/>
      <c r="G34" s="5"/>
      <c r="H34" s="5"/>
      <c r="I34" s="11"/>
      <c r="J34" s="4"/>
      <c r="K34" s="4"/>
      <c r="L34" s="4"/>
      <c r="M34" s="4"/>
      <c r="N34" s="4"/>
      <c r="O34" s="4"/>
      <c r="P34" s="5"/>
      <c r="Q34" s="5"/>
      <c r="R34" s="5"/>
      <c r="S34" s="11"/>
      <c r="V34" s="4"/>
      <c r="W34" s="4"/>
      <c r="X34" s="4"/>
      <c r="Y34" s="4"/>
      <c r="Z34" s="4"/>
      <c r="AA34" s="4"/>
      <c r="AB34" s="4"/>
      <c r="AC34" s="11"/>
      <c r="AD34" s="4"/>
      <c r="AE34" s="4"/>
      <c r="AF34" s="4"/>
      <c r="AG34" s="4"/>
      <c r="AH34" s="4"/>
      <c r="AI34" s="4"/>
      <c r="AJ34" s="4"/>
      <c r="AK34" s="4"/>
      <c r="AL34" s="5"/>
      <c r="AM34" s="11"/>
    </row>
    <row r="35" spans="2:39" ht="15">
      <c r="B35" s="4" t="s">
        <v>235</v>
      </c>
      <c r="C35" s="4" t="s">
        <v>236</v>
      </c>
      <c r="D35" s="4" t="s">
        <v>49</v>
      </c>
      <c r="E35" s="4" t="s">
        <v>237</v>
      </c>
      <c r="F35" s="5" t="s">
        <v>238</v>
      </c>
      <c r="G35" s="5" t="s">
        <v>5</v>
      </c>
      <c r="H35" s="6" t="s">
        <v>239</v>
      </c>
      <c r="I35" s="9" t="s">
        <v>240</v>
      </c>
      <c r="J35" s="4"/>
      <c r="K35" s="4"/>
      <c r="L35" s="4" t="s">
        <v>235</v>
      </c>
      <c r="M35" s="4" t="s">
        <v>236</v>
      </c>
      <c r="N35" s="4" t="s">
        <v>49</v>
      </c>
      <c r="O35" s="4" t="s">
        <v>237</v>
      </c>
      <c r="P35" s="5" t="s">
        <v>238</v>
      </c>
      <c r="Q35" s="5" t="s">
        <v>5</v>
      </c>
      <c r="R35" s="6" t="s">
        <v>239</v>
      </c>
      <c r="S35" s="9" t="s">
        <v>240</v>
      </c>
      <c r="V35" s="4" t="s">
        <v>235</v>
      </c>
      <c r="W35" s="4" t="s">
        <v>236</v>
      </c>
      <c r="X35" s="4" t="s">
        <v>49</v>
      </c>
      <c r="Y35" s="4" t="s">
        <v>237</v>
      </c>
      <c r="Z35" s="5" t="s">
        <v>238</v>
      </c>
      <c r="AA35" s="5" t="s">
        <v>5</v>
      </c>
      <c r="AB35" s="6" t="s">
        <v>239</v>
      </c>
      <c r="AC35" s="9" t="s">
        <v>240</v>
      </c>
      <c r="AD35" s="4"/>
      <c r="AE35" s="4"/>
      <c r="AF35" s="4" t="s">
        <v>235</v>
      </c>
      <c r="AG35" s="4" t="s">
        <v>236</v>
      </c>
      <c r="AH35" s="4" t="s">
        <v>49</v>
      </c>
      <c r="AI35" s="4" t="s">
        <v>237</v>
      </c>
      <c r="AJ35" s="5" t="s">
        <v>238</v>
      </c>
      <c r="AK35" s="5" t="s">
        <v>5</v>
      </c>
      <c r="AL35" s="6" t="s">
        <v>239</v>
      </c>
      <c r="AM35" s="9" t="s">
        <v>240</v>
      </c>
    </row>
    <row r="36" spans="2:39">
      <c r="B36" s="4" t="s">
        <v>249</v>
      </c>
      <c r="C36" s="4">
        <v>601</v>
      </c>
      <c r="D36" s="4" t="s">
        <v>244</v>
      </c>
      <c r="E36" s="4">
        <v>69.790000000000006</v>
      </c>
      <c r="F36" s="1"/>
      <c r="G36" s="5">
        <v>89.15</v>
      </c>
      <c r="H36" s="7"/>
      <c r="I36" s="10"/>
      <c r="J36" s="4"/>
      <c r="K36" s="4"/>
      <c r="L36" s="4" t="s">
        <v>249</v>
      </c>
      <c r="M36" s="4">
        <v>601</v>
      </c>
      <c r="N36" s="4" t="s">
        <v>244</v>
      </c>
      <c r="O36" s="4">
        <v>69.790000000000006</v>
      </c>
      <c r="P36" s="1"/>
      <c r="Q36" s="5">
        <v>89.15</v>
      </c>
      <c r="R36" s="7"/>
      <c r="S36" s="10"/>
      <c r="V36" s="4" t="s">
        <v>250</v>
      </c>
      <c r="W36" s="4">
        <v>601</v>
      </c>
      <c r="X36" s="4" t="s">
        <v>242</v>
      </c>
      <c r="Y36" s="4">
        <v>105.18</v>
      </c>
      <c r="AA36" s="5">
        <v>127.38</v>
      </c>
      <c r="AB36" s="7"/>
      <c r="AC36" s="10"/>
      <c r="AD36" s="4"/>
      <c r="AE36" s="4"/>
      <c r="AF36" s="4" t="s">
        <v>250</v>
      </c>
      <c r="AG36" s="4">
        <v>601</v>
      </c>
      <c r="AH36" s="4" t="s">
        <v>242</v>
      </c>
      <c r="AI36" s="4">
        <v>105.18</v>
      </c>
      <c r="AK36" s="5">
        <v>127.38</v>
      </c>
      <c r="AL36" s="7"/>
      <c r="AM36" s="10"/>
    </row>
    <row r="37" spans="2:39">
      <c r="B37" s="4" t="s">
        <v>249</v>
      </c>
      <c r="C37" s="4">
        <v>501</v>
      </c>
      <c r="D37" s="4" t="s">
        <v>244</v>
      </c>
      <c r="E37" s="4">
        <v>69.790000000000006</v>
      </c>
      <c r="F37" s="5"/>
      <c r="G37" s="5">
        <v>89.15</v>
      </c>
      <c r="H37" s="7"/>
      <c r="I37" s="10"/>
      <c r="J37" s="4"/>
      <c r="K37" s="4"/>
      <c r="L37" s="4" t="s">
        <v>249</v>
      </c>
      <c r="M37" s="4">
        <v>501</v>
      </c>
      <c r="N37" s="4" t="s">
        <v>244</v>
      </c>
      <c r="O37" s="4">
        <v>69.790000000000006</v>
      </c>
      <c r="P37" s="5"/>
      <c r="Q37" s="5">
        <v>89.15</v>
      </c>
      <c r="R37" s="7"/>
      <c r="S37" s="10"/>
      <c r="V37" s="4" t="s">
        <v>250</v>
      </c>
      <c r="W37" s="4">
        <v>501</v>
      </c>
      <c r="X37" s="4" t="s">
        <v>242</v>
      </c>
      <c r="Y37" s="4">
        <v>105.18</v>
      </c>
      <c r="Z37" s="5"/>
      <c r="AA37" s="5">
        <v>127.38</v>
      </c>
      <c r="AB37" s="7"/>
      <c r="AC37" s="10"/>
      <c r="AD37" s="4"/>
      <c r="AE37" s="4"/>
      <c r="AF37" s="4" t="s">
        <v>250</v>
      </c>
      <c r="AG37" s="4">
        <v>501</v>
      </c>
      <c r="AH37" s="4" t="s">
        <v>242</v>
      </c>
      <c r="AI37" s="4">
        <v>105.18</v>
      </c>
      <c r="AJ37" s="5"/>
      <c r="AK37" s="5">
        <v>127.38</v>
      </c>
      <c r="AL37" s="7"/>
      <c r="AM37" s="10"/>
    </row>
    <row r="38" spans="2:39">
      <c r="B38" s="4" t="s">
        <v>249</v>
      </c>
      <c r="C38" s="4">
        <v>401</v>
      </c>
      <c r="D38" s="4" t="s">
        <v>244</v>
      </c>
      <c r="E38" s="4">
        <v>69.790000000000006</v>
      </c>
      <c r="F38" s="5"/>
      <c r="G38" s="5">
        <v>89.15</v>
      </c>
      <c r="H38" s="7"/>
      <c r="I38" s="10"/>
      <c r="J38" s="4"/>
      <c r="K38" s="4"/>
      <c r="L38" s="4" t="s">
        <v>249</v>
      </c>
      <c r="M38" s="4">
        <v>401</v>
      </c>
      <c r="N38" s="4" t="s">
        <v>244</v>
      </c>
      <c r="O38" s="4">
        <v>69.790000000000006</v>
      </c>
      <c r="P38" s="5"/>
      <c r="Q38" s="5">
        <v>89.15</v>
      </c>
      <c r="R38" s="7"/>
      <c r="S38" s="10"/>
      <c r="V38" s="4" t="s">
        <v>250</v>
      </c>
      <c r="W38" s="4">
        <v>401</v>
      </c>
      <c r="X38" s="4" t="s">
        <v>242</v>
      </c>
      <c r="Y38" s="4">
        <v>105.18</v>
      </c>
      <c r="Z38" s="5"/>
      <c r="AA38" s="5">
        <v>127.38</v>
      </c>
      <c r="AB38" s="7"/>
      <c r="AC38" s="10"/>
      <c r="AD38" s="4"/>
      <c r="AE38" s="4"/>
      <c r="AF38" s="4" t="s">
        <v>250</v>
      </c>
      <c r="AG38" s="4">
        <v>401</v>
      </c>
      <c r="AH38" s="4" t="s">
        <v>242</v>
      </c>
      <c r="AI38" s="4">
        <v>105.18</v>
      </c>
      <c r="AJ38" s="5"/>
      <c r="AK38" s="5">
        <v>127.38</v>
      </c>
      <c r="AL38" s="7"/>
      <c r="AM38" s="10"/>
    </row>
    <row r="39" spans="2:39">
      <c r="B39" s="4" t="s">
        <v>249</v>
      </c>
      <c r="C39" s="4">
        <v>301</v>
      </c>
      <c r="D39" s="4" t="s">
        <v>244</v>
      </c>
      <c r="E39" s="4">
        <v>69.790000000000006</v>
      </c>
      <c r="F39" s="5"/>
      <c r="G39" s="5">
        <v>89.15</v>
      </c>
      <c r="H39" s="7"/>
      <c r="I39" s="10"/>
      <c r="J39" s="4"/>
      <c r="K39" s="4"/>
      <c r="L39" s="4" t="s">
        <v>249</v>
      </c>
      <c r="M39" s="4">
        <v>301</v>
      </c>
      <c r="N39" s="4" t="s">
        <v>244</v>
      </c>
      <c r="O39" s="4">
        <v>69.790000000000006</v>
      </c>
      <c r="P39" s="5"/>
      <c r="Q39" s="5">
        <v>89.15</v>
      </c>
      <c r="R39" s="7"/>
      <c r="S39" s="10"/>
      <c r="V39" s="4" t="s">
        <v>250</v>
      </c>
      <c r="W39" s="4">
        <v>301</v>
      </c>
      <c r="X39" s="4" t="s">
        <v>242</v>
      </c>
      <c r="Y39" s="4">
        <v>105.18</v>
      </c>
      <c r="Z39" s="5"/>
      <c r="AA39" s="5">
        <v>127.38</v>
      </c>
      <c r="AB39" s="7"/>
      <c r="AC39" s="10"/>
      <c r="AD39" s="4"/>
      <c r="AE39" s="4"/>
      <c r="AF39" s="4" t="s">
        <v>250</v>
      </c>
      <c r="AG39" s="4">
        <v>301</v>
      </c>
      <c r="AH39" s="4" t="s">
        <v>242</v>
      </c>
      <c r="AI39" s="4">
        <v>105.18</v>
      </c>
      <c r="AJ39" s="5"/>
      <c r="AK39" s="5">
        <v>127.38</v>
      </c>
      <c r="AL39" s="7"/>
      <c r="AM39" s="10"/>
    </row>
    <row r="40" spans="2:39">
      <c r="B40" s="4" t="s">
        <v>249</v>
      </c>
      <c r="C40" s="4">
        <v>201</v>
      </c>
      <c r="D40" s="4" t="s">
        <v>244</v>
      </c>
      <c r="E40" s="4">
        <v>69.790000000000006</v>
      </c>
      <c r="F40" s="5"/>
      <c r="G40" s="5">
        <v>89.15</v>
      </c>
      <c r="H40" s="7"/>
      <c r="I40" s="10"/>
      <c r="J40" s="4"/>
      <c r="K40" s="4"/>
      <c r="L40" s="4" t="s">
        <v>249</v>
      </c>
      <c r="M40" s="4">
        <v>201</v>
      </c>
      <c r="N40" s="4" t="s">
        <v>244</v>
      </c>
      <c r="O40" s="4">
        <v>69.790000000000006</v>
      </c>
      <c r="P40" s="5"/>
      <c r="Q40" s="5">
        <v>89.15</v>
      </c>
      <c r="R40" s="7"/>
      <c r="S40" s="10"/>
      <c r="V40" s="4" t="s">
        <v>250</v>
      </c>
      <c r="W40" s="4">
        <v>201</v>
      </c>
      <c r="X40" s="4" t="s">
        <v>242</v>
      </c>
      <c r="Y40" s="4">
        <v>105.18</v>
      </c>
      <c r="Z40" s="5"/>
      <c r="AA40" s="5">
        <v>127.38</v>
      </c>
      <c r="AB40" s="7"/>
      <c r="AC40" s="10"/>
      <c r="AD40" s="4"/>
      <c r="AE40" s="4"/>
      <c r="AF40" s="4" t="s">
        <v>250</v>
      </c>
      <c r="AG40" s="4">
        <v>201</v>
      </c>
      <c r="AH40" s="4" t="s">
        <v>242</v>
      </c>
      <c r="AI40" s="4">
        <v>105.18</v>
      </c>
      <c r="AJ40" s="5"/>
      <c r="AK40" s="5">
        <v>127.38</v>
      </c>
      <c r="AL40" s="7"/>
      <c r="AM40" s="10"/>
    </row>
    <row r="41" spans="2:39">
      <c r="B41" s="4" t="s">
        <v>249</v>
      </c>
      <c r="C41" s="4">
        <v>101</v>
      </c>
      <c r="D41" s="4" t="s">
        <v>244</v>
      </c>
      <c r="E41" s="4">
        <v>69.790000000000006</v>
      </c>
      <c r="F41" s="5">
        <v>92</v>
      </c>
      <c r="G41" s="5">
        <v>89.15</v>
      </c>
      <c r="H41" s="7"/>
      <c r="I41" s="10"/>
      <c r="J41" s="4"/>
      <c r="K41" s="4"/>
      <c r="L41" s="4" t="s">
        <v>249</v>
      </c>
      <c r="M41" s="4">
        <v>101</v>
      </c>
      <c r="N41" s="4" t="s">
        <v>244</v>
      </c>
      <c r="O41" s="4">
        <v>69.790000000000006</v>
      </c>
      <c r="P41" s="5">
        <v>90.74</v>
      </c>
      <c r="Q41" s="5">
        <v>89.15</v>
      </c>
      <c r="R41" s="7"/>
      <c r="S41" s="10"/>
      <c r="V41" s="4" t="s">
        <v>250</v>
      </c>
      <c r="W41" s="4">
        <v>101</v>
      </c>
      <c r="X41" s="4" t="s">
        <v>242</v>
      </c>
      <c r="Y41" s="4">
        <v>105.18</v>
      </c>
      <c r="Z41" s="5">
        <v>135.21</v>
      </c>
      <c r="AA41" s="5">
        <v>127.38</v>
      </c>
      <c r="AB41" s="7"/>
      <c r="AC41" s="10"/>
      <c r="AD41" s="4"/>
      <c r="AE41" s="4"/>
      <c r="AF41" s="4" t="s">
        <v>250</v>
      </c>
      <c r="AG41" s="4">
        <v>101</v>
      </c>
      <c r="AH41" s="4" t="s">
        <v>242</v>
      </c>
      <c r="AI41" s="4">
        <v>105.18</v>
      </c>
      <c r="AJ41" s="5">
        <v>137.1</v>
      </c>
      <c r="AK41" s="5">
        <v>127.38</v>
      </c>
      <c r="AL41" s="7"/>
      <c r="AM41" s="10"/>
    </row>
    <row r="42" spans="2:39">
      <c r="B42" s="4"/>
      <c r="C42" s="4"/>
      <c r="D42" s="4"/>
      <c r="E42" s="4"/>
      <c r="F42" s="5"/>
      <c r="G42" s="5"/>
      <c r="H42" s="5"/>
      <c r="I42" s="11"/>
      <c r="J42" s="4"/>
      <c r="K42" s="4"/>
      <c r="L42" s="4"/>
      <c r="M42" s="4"/>
      <c r="N42" s="4"/>
      <c r="O42" s="4"/>
      <c r="P42" s="5"/>
      <c r="Q42" s="5"/>
      <c r="R42" s="5"/>
      <c r="S42" s="11"/>
      <c r="V42" s="4"/>
      <c r="W42" s="4"/>
      <c r="X42" s="4"/>
      <c r="Y42" s="4"/>
      <c r="Z42" s="4"/>
      <c r="AA42" s="4"/>
      <c r="AB42" s="4"/>
      <c r="AC42" s="11"/>
      <c r="AD42" s="4"/>
      <c r="AE42" s="4"/>
      <c r="AF42" s="4"/>
      <c r="AG42" s="4"/>
      <c r="AH42" s="4"/>
      <c r="AI42" s="4"/>
      <c r="AJ42" s="4"/>
      <c r="AK42" s="4"/>
      <c r="AL42" s="5"/>
      <c r="AM42" s="11"/>
    </row>
    <row r="43" spans="2:39">
      <c r="B43" s="4"/>
      <c r="C43" s="4"/>
      <c r="D43" s="4"/>
      <c r="E43" s="4"/>
      <c r="F43" s="5"/>
      <c r="G43" s="5"/>
      <c r="H43" s="5"/>
      <c r="I43" s="11"/>
      <c r="J43" s="4"/>
      <c r="K43" s="4"/>
      <c r="L43" s="4"/>
      <c r="M43" s="4"/>
      <c r="N43" s="4"/>
      <c r="O43" s="4"/>
      <c r="P43" s="5"/>
      <c r="Q43" s="5"/>
      <c r="R43" s="5"/>
      <c r="S43" s="11"/>
      <c r="V43" s="4"/>
      <c r="W43" s="4"/>
      <c r="X43" s="4"/>
      <c r="Y43" s="4"/>
      <c r="Z43" s="4"/>
      <c r="AA43" s="4"/>
      <c r="AB43" s="4"/>
      <c r="AC43" s="11"/>
      <c r="AD43" s="4"/>
      <c r="AE43" s="4"/>
      <c r="AF43" s="4"/>
      <c r="AG43" s="4"/>
      <c r="AH43" s="4"/>
      <c r="AI43" s="4"/>
      <c r="AJ43" s="4"/>
      <c r="AK43" s="4"/>
      <c r="AL43" s="5"/>
      <c r="AM43" s="11"/>
    </row>
    <row r="44" spans="2:39">
      <c r="B44" s="4"/>
      <c r="C44" s="4"/>
      <c r="D44" s="4"/>
      <c r="E44" s="4"/>
      <c r="F44" s="5"/>
      <c r="G44" s="5"/>
      <c r="H44" s="5"/>
      <c r="I44" s="11"/>
      <c r="J44" s="4"/>
      <c r="K44" s="4"/>
      <c r="L44" s="4"/>
      <c r="M44" s="4"/>
      <c r="N44" s="4"/>
      <c r="O44" s="4"/>
      <c r="P44" s="5"/>
      <c r="Q44" s="5"/>
      <c r="R44" s="5"/>
      <c r="S44" s="11"/>
      <c r="V44" s="4"/>
      <c r="W44" s="4"/>
      <c r="X44" s="4"/>
      <c r="Y44" s="4"/>
      <c r="Z44" s="4"/>
      <c r="AA44" s="4"/>
      <c r="AB44" s="4"/>
      <c r="AC44" s="11"/>
      <c r="AD44" s="4"/>
      <c r="AE44" s="4"/>
      <c r="AF44" s="4"/>
      <c r="AG44" s="4"/>
      <c r="AH44" s="4"/>
      <c r="AI44" s="4"/>
      <c r="AJ44" s="4"/>
      <c r="AK44" s="4"/>
      <c r="AL44" s="5"/>
      <c r="AM44" s="11"/>
    </row>
    <row r="45" spans="2:39">
      <c r="B45" s="4"/>
      <c r="C45" s="4"/>
      <c r="D45" s="4"/>
      <c r="E45" s="4"/>
      <c r="F45" s="5"/>
      <c r="G45" s="5"/>
      <c r="H45" s="5"/>
      <c r="I45" s="11"/>
      <c r="J45" s="4"/>
      <c r="K45" s="4"/>
      <c r="L45" s="4"/>
      <c r="M45" s="4"/>
      <c r="N45" s="4"/>
      <c r="O45" s="4"/>
      <c r="P45" s="5"/>
      <c r="Q45" s="5"/>
      <c r="R45" s="5"/>
      <c r="S45" s="11"/>
      <c r="V45" s="4"/>
      <c r="W45" s="4"/>
      <c r="X45" s="4"/>
      <c r="Y45" s="4"/>
      <c r="Z45" s="4"/>
      <c r="AA45" s="4"/>
      <c r="AB45" s="4"/>
      <c r="AC45" s="11"/>
      <c r="AD45" s="4"/>
      <c r="AE45" s="4"/>
      <c r="AF45" s="4"/>
      <c r="AG45" s="4"/>
      <c r="AH45" s="4"/>
      <c r="AI45" s="4"/>
      <c r="AJ45" s="4"/>
      <c r="AK45" s="4"/>
      <c r="AL45" s="5"/>
      <c r="AM45" s="11"/>
    </row>
    <row r="46" spans="2:39" ht="15">
      <c r="B46" s="4" t="s">
        <v>235</v>
      </c>
      <c r="C46" s="4" t="s">
        <v>236</v>
      </c>
      <c r="D46" s="4" t="s">
        <v>49</v>
      </c>
      <c r="E46" s="4" t="s">
        <v>237</v>
      </c>
      <c r="F46" s="5" t="s">
        <v>238</v>
      </c>
      <c r="G46" s="5" t="s">
        <v>5</v>
      </c>
      <c r="H46" s="6" t="s">
        <v>239</v>
      </c>
      <c r="I46" s="9" t="s">
        <v>240</v>
      </c>
      <c r="J46" s="4"/>
      <c r="K46" s="4"/>
      <c r="L46" s="4" t="s">
        <v>235</v>
      </c>
      <c r="M46" s="4" t="s">
        <v>236</v>
      </c>
      <c r="N46" s="4" t="s">
        <v>49</v>
      </c>
      <c r="O46" s="4" t="s">
        <v>237</v>
      </c>
      <c r="P46" s="5" t="s">
        <v>238</v>
      </c>
      <c r="Q46" s="5" t="s">
        <v>5</v>
      </c>
      <c r="R46" s="6" t="s">
        <v>239</v>
      </c>
      <c r="S46" s="9" t="s">
        <v>240</v>
      </c>
      <c r="V46" s="4" t="s">
        <v>235</v>
      </c>
      <c r="W46" s="4" t="s">
        <v>236</v>
      </c>
      <c r="X46" s="4" t="s">
        <v>49</v>
      </c>
      <c r="Y46" s="4" t="s">
        <v>237</v>
      </c>
      <c r="Z46" s="5" t="s">
        <v>238</v>
      </c>
      <c r="AA46" s="5" t="s">
        <v>5</v>
      </c>
      <c r="AB46" s="6" t="s">
        <v>239</v>
      </c>
      <c r="AC46" s="9" t="s">
        <v>240</v>
      </c>
      <c r="AD46" s="4"/>
      <c r="AE46" s="4"/>
      <c r="AF46" s="4" t="s">
        <v>235</v>
      </c>
      <c r="AG46" s="4" t="s">
        <v>236</v>
      </c>
      <c r="AH46" s="4" t="s">
        <v>49</v>
      </c>
      <c r="AI46" s="4" t="s">
        <v>237</v>
      </c>
      <c r="AJ46" s="5" t="s">
        <v>238</v>
      </c>
      <c r="AK46" s="5" t="s">
        <v>5</v>
      </c>
      <c r="AL46" s="6" t="s">
        <v>239</v>
      </c>
      <c r="AM46" s="9" t="s">
        <v>240</v>
      </c>
    </row>
    <row r="47" spans="2:39">
      <c r="B47" s="4" t="s">
        <v>251</v>
      </c>
      <c r="C47" s="4">
        <v>601</v>
      </c>
      <c r="D47" s="4" t="s">
        <v>242</v>
      </c>
      <c r="E47" s="4">
        <v>105.18</v>
      </c>
      <c r="F47" s="1"/>
      <c r="G47" s="5">
        <v>127.38</v>
      </c>
      <c r="H47" s="7"/>
      <c r="I47" s="10"/>
      <c r="J47" s="4"/>
      <c r="K47" s="4"/>
      <c r="L47" s="4" t="s">
        <v>251</v>
      </c>
      <c r="M47" s="4">
        <v>601</v>
      </c>
      <c r="N47" s="4" t="s">
        <v>242</v>
      </c>
      <c r="O47" s="4">
        <v>105.18</v>
      </c>
      <c r="P47" s="1"/>
      <c r="Q47" s="5">
        <v>127.38</v>
      </c>
      <c r="R47" s="7"/>
      <c r="S47" s="10"/>
      <c r="V47" s="4" t="s">
        <v>252</v>
      </c>
      <c r="W47" s="4">
        <v>601</v>
      </c>
      <c r="X47" s="4" t="s">
        <v>244</v>
      </c>
      <c r="Y47" s="4">
        <v>69.790000000000006</v>
      </c>
      <c r="AA47" s="5">
        <v>89.16</v>
      </c>
      <c r="AB47" s="7"/>
      <c r="AC47" s="10"/>
      <c r="AD47" s="4"/>
      <c r="AE47" s="4"/>
      <c r="AF47" s="4" t="s">
        <v>252</v>
      </c>
      <c r="AG47" s="4">
        <v>601</v>
      </c>
      <c r="AH47" s="4" t="s">
        <v>244</v>
      </c>
      <c r="AI47" s="4">
        <v>69.790000000000006</v>
      </c>
      <c r="AK47" s="5">
        <v>89.16</v>
      </c>
      <c r="AL47" s="7"/>
      <c r="AM47" s="10"/>
    </row>
    <row r="48" spans="2:39">
      <c r="B48" s="4" t="s">
        <v>251</v>
      </c>
      <c r="C48" s="4">
        <v>501</v>
      </c>
      <c r="D48" s="4" t="s">
        <v>242</v>
      </c>
      <c r="E48" s="4">
        <v>105.18</v>
      </c>
      <c r="F48" s="5"/>
      <c r="G48" s="5">
        <v>127.38</v>
      </c>
      <c r="H48" s="7"/>
      <c r="I48" s="10"/>
      <c r="J48" s="4"/>
      <c r="K48" s="4"/>
      <c r="L48" s="4" t="s">
        <v>251</v>
      </c>
      <c r="M48" s="4">
        <v>501</v>
      </c>
      <c r="N48" s="4" t="s">
        <v>242</v>
      </c>
      <c r="O48" s="4">
        <v>105.18</v>
      </c>
      <c r="P48" s="5"/>
      <c r="Q48" s="5">
        <v>127.38</v>
      </c>
      <c r="R48" s="7"/>
      <c r="S48" s="10"/>
      <c r="V48" s="4" t="s">
        <v>252</v>
      </c>
      <c r="W48" s="4">
        <v>501</v>
      </c>
      <c r="X48" s="4" t="s">
        <v>244</v>
      </c>
      <c r="Y48" s="4">
        <v>69.790000000000006</v>
      </c>
      <c r="Z48" s="5"/>
      <c r="AA48" s="5">
        <v>89.16</v>
      </c>
      <c r="AB48" s="7"/>
      <c r="AC48" s="10"/>
      <c r="AD48" s="4"/>
      <c r="AE48" s="4"/>
      <c r="AF48" s="4" t="s">
        <v>252</v>
      </c>
      <c r="AG48" s="4">
        <v>501</v>
      </c>
      <c r="AH48" s="4" t="s">
        <v>244</v>
      </c>
      <c r="AI48" s="4">
        <v>69.790000000000006</v>
      </c>
      <c r="AJ48" s="5"/>
      <c r="AK48" s="5">
        <v>89.16</v>
      </c>
      <c r="AL48" s="7"/>
      <c r="AM48" s="10"/>
    </row>
    <row r="49" spans="2:39">
      <c r="B49" s="4" t="s">
        <v>251</v>
      </c>
      <c r="C49" s="4">
        <v>401</v>
      </c>
      <c r="D49" s="4" t="s">
        <v>242</v>
      </c>
      <c r="E49" s="4">
        <v>105.18</v>
      </c>
      <c r="F49" s="5"/>
      <c r="G49" s="5">
        <v>127.38</v>
      </c>
      <c r="H49" s="7"/>
      <c r="I49" s="10"/>
      <c r="J49" s="4"/>
      <c r="K49" s="4"/>
      <c r="L49" s="4" t="s">
        <v>251</v>
      </c>
      <c r="M49" s="4">
        <v>401</v>
      </c>
      <c r="N49" s="4" t="s">
        <v>242</v>
      </c>
      <c r="O49" s="4">
        <v>105.18</v>
      </c>
      <c r="P49" s="5"/>
      <c r="Q49" s="5">
        <v>127.38</v>
      </c>
      <c r="R49" s="7"/>
      <c r="S49" s="10"/>
      <c r="V49" s="4" t="s">
        <v>252</v>
      </c>
      <c r="W49" s="4">
        <v>401</v>
      </c>
      <c r="X49" s="4" t="s">
        <v>244</v>
      </c>
      <c r="Y49" s="4">
        <v>69.790000000000006</v>
      </c>
      <c r="Z49" s="5"/>
      <c r="AA49" s="5">
        <v>89.16</v>
      </c>
      <c r="AB49" s="7"/>
      <c r="AC49" s="10"/>
      <c r="AD49" s="4"/>
      <c r="AE49" s="4"/>
      <c r="AF49" s="4" t="s">
        <v>252</v>
      </c>
      <c r="AG49" s="4">
        <v>401</v>
      </c>
      <c r="AH49" s="4" t="s">
        <v>244</v>
      </c>
      <c r="AI49" s="4">
        <v>69.790000000000006</v>
      </c>
      <c r="AJ49" s="5"/>
      <c r="AK49" s="5">
        <v>89.16</v>
      </c>
      <c r="AL49" s="7"/>
      <c r="AM49" s="10"/>
    </row>
    <row r="50" spans="2:39">
      <c r="B50" s="4" t="s">
        <v>251</v>
      </c>
      <c r="C50" s="4">
        <v>301</v>
      </c>
      <c r="D50" s="4" t="s">
        <v>242</v>
      </c>
      <c r="E50" s="4">
        <v>105.18</v>
      </c>
      <c r="F50" s="5"/>
      <c r="G50" s="5">
        <v>127.38</v>
      </c>
      <c r="H50" s="7"/>
      <c r="I50" s="10"/>
      <c r="J50" s="4"/>
      <c r="K50" s="4"/>
      <c r="L50" s="4" t="s">
        <v>251</v>
      </c>
      <c r="M50" s="4">
        <v>301</v>
      </c>
      <c r="N50" s="4" t="s">
        <v>242</v>
      </c>
      <c r="O50" s="4">
        <v>105.18</v>
      </c>
      <c r="P50" s="5"/>
      <c r="Q50" s="5">
        <v>127.38</v>
      </c>
      <c r="R50" s="7"/>
      <c r="S50" s="10"/>
      <c r="V50" s="4" t="s">
        <v>252</v>
      </c>
      <c r="W50" s="4">
        <v>301</v>
      </c>
      <c r="X50" s="4" t="s">
        <v>244</v>
      </c>
      <c r="Y50" s="4">
        <v>69.790000000000006</v>
      </c>
      <c r="Z50" s="5"/>
      <c r="AA50" s="5">
        <v>89.16</v>
      </c>
      <c r="AB50" s="7"/>
      <c r="AC50" s="10"/>
      <c r="AD50" s="4"/>
      <c r="AE50" s="4"/>
      <c r="AF50" s="4" t="s">
        <v>252</v>
      </c>
      <c r="AG50" s="4">
        <v>301</v>
      </c>
      <c r="AH50" s="4" t="s">
        <v>244</v>
      </c>
      <c r="AI50" s="4">
        <v>69.790000000000006</v>
      </c>
      <c r="AJ50" s="5"/>
      <c r="AK50" s="5">
        <v>89.16</v>
      </c>
      <c r="AL50" s="7"/>
      <c r="AM50" s="10"/>
    </row>
    <row r="51" spans="2:39">
      <c r="B51" s="4" t="s">
        <v>251</v>
      </c>
      <c r="C51" s="4">
        <v>201</v>
      </c>
      <c r="D51" s="4" t="s">
        <v>242</v>
      </c>
      <c r="E51" s="4">
        <v>105.18</v>
      </c>
      <c r="F51" s="5"/>
      <c r="G51" s="5">
        <v>127.38</v>
      </c>
      <c r="H51" s="7"/>
      <c r="I51" s="10"/>
      <c r="J51" s="4"/>
      <c r="K51" s="4"/>
      <c r="L51" s="4" t="s">
        <v>251</v>
      </c>
      <c r="M51" s="4">
        <v>201</v>
      </c>
      <c r="N51" s="4" t="s">
        <v>242</v>
      </c>
      <c r="O51" s="4">
        <v>105.18</v>
      </c>
      <c r="P51" s="5"/>
      <c r="Q51" s="5">
        <v>127.38</v>
      </c>
      <c r="R51" s="7"/>
      <c r="S51" s="10"/>
      <c r="V51" s="4" t="s">
        <v>252</v>
      </c>
      <c r="W51" s="4">
        <v>201</v>
      </c>
      <c r="X51" s="4" t="s">
        <v>244</v>
      </c>
      <c r="Y51" s="4">
        <v>69.790000000000006</v>
      </c>
      <c r="Z51" s="5"/>
      <c r="AA51" s="5">
        <v>89.16</v>
      </c>
      <c r="AB51" s="7"/>
      <c r="AC51" s="10"/>
      <c r="AD51" s="4"/>
      <c r="AE51" s="4"/>
      <c r="AF51" s="4" t="s">
        <v>252</v>
      </c>
      <c r="AG51" s="4">
        <v>201</v>
      </c>
      <c r="AH51" s="4" t="s">
        <v>244</v>
      </c>
      <c r="AI51" s="4">
        <v>69.790000000000006</v>
      </c>
      <c r="AJ51" s="5"/>
      <c r="AK51" s="5">
        <v>89.16</v>
      </c>
      <c r="AL51" s="7"/>
      <c r="AM51" s="10"/>
    </row>
    <row r="52" spans="2:39">
      <c r="B52" s="4" t="s">
        <v>251</v>
      </c>
      <c r="C52" s="4">
        <v>101</v>
      </c>
      <c r="D52" s="4" t="s">
        <v>242</v>
      </c>
      <c r="E52" s="4">
        <v>105.18</v>
      </c>
      <c r="F52" s="5">
        <v>136.55000000000001</v>
      </c>
      <c r="G52" s="5">
        <v>127.38</v>
      </c>
      <c r="H52" s="7"/>
      <c r="I52" s="10"/>
      <c r="J52" s="4"/>
      <c r="K52" s="4"/>
      <c r="L52" s="4" t="s">
        <v>251</v>
      </c>
      <c r="M52" s="4">
        <v>101</v>
      </c>
      <c r="N52" s="4" t="s">
        <v>242</v>
      </c>
      <c r="O52" s="4">
        <v>105.18</v>
      </c>
      <c r="P52" s="5">
        <v>139.38</v>
      </c>
      <c r="Q52" s="5">
        <v>127.38</v>
      </c>
      <c r="R52" s="7"/>
      <c r="S52" s="10"/>
      <c r="V52" s="4" t="s">
        <v>252</v>
      </c>
      <c r="W52" s="4">
        <v>101</v>
      </c>
      <c r="X52" s="4" t="s">
        <v>244</v>
      </c>
      <c r="Y52" s="4">
        <v>69.790000000000006</v>
      </c>
      <c r="Z52" s="5">
        <v>89.21</v>
      </c>
      <c r="AA52" s="5">
        <v>89.16</v>
      </c>
      <c r="AB52" s="7"/>
      <c r="AC52" s="10"/>
      <c r="AD52" s="4"/>
      <c r="AE52" s="4"/>
      <c r="AF52" s="4" t="s">
        <v>252</v>
      </c>
      <c r="AG52" s="4">
        <v>101</v>
      </c>
      <c r="AH52" s="4" t="s">
        <v>244</v>
      </c>
      <c r="AI52" s="4">
        <v>69.790000000000006</v>
      </c>
      <c r="AJ52" s="5">
        <v>89.42</v>
      </c>
      <c r="AK52" s="5">
        <v>89.16</v>
      </c>
      <c r="AL52" s="7"/>
      <c r="AM52" s="10"/>
    </row>
    <row r="53" spans="2:39">
      <c r="B53" s="4"/>
      <c r="C53" s="4"/>
      <c r="D53" s="4"/>
      <c r="E53" s="4"/>
      <c r="F53" s="5"/>
      <c r="G53" s="8">
        <f>SUM(G25:G31,G36:G41,G47:G52,Q47:Q52,Q36:Q41,Q25:Q30)</f>
        <v>3668.16</v>
      </c>
      <c r="H53" s="8">
        <f>I53/G53</f>
        <v>0</v>
      </c>
      <c r="I53" s="12">
        <f>SUM(I25:I31,I36:I41,I47:I52,S25:S31,S36:S41,S47:S52)</f>
        <v>0</v>
      </c>
      <c r="J53" s="4"/>
      <c r="K53" s="4"/>
      <c r="L53" s="4"/>
      <c r="M53" s="4"/>
      <c r="N53" s="4"/>
      <c r="O53" s="4"/>
      <c r="P53" s="5"/>
      <c r="Q53" s="5"/>
      <c r="R53" s="5"/>
      <c r="S53" s="11"/>
      <c r="V53" s="4"/>
      <c r="W53" s="4"/>
      <c r="X53" s="4"/>
      <c r="Y53" s="4"/>
      <c r="Z53" s="4"/>
      <c r="AA53" s="13">
        <f>SUM(AA25:AA30,AA36:AA42,AA47:AA52,AK25:AK30,AK36:AK41,AK47:AK52)</f>
        <v>3668.4</v>
      </c>
      <c r="AB53" s="8">
        <f>AC53/AA53</f>
        <v>0</v>
      </c>
      <c r="AC53" s="12">
        <f>SUM(AC25:AC30,AC36:AC41,AC47:AC52,AM25:AM30,AM36:AM41,AM47:AM52)</f>
        <v>0</v>
      </c>
      <c r="AD53" s="4"/>
      <c r="AE53" s="4"/>
      <c r="AF53" s="4"/>
      <c r="AG53" s="4"/>
      <c r="AH53" s="4"/>
      <c r="AI53" s="4"/>
      <c r="AJ53" s="4"/>
      <c r="AK53" s="4"/>
      <c r="AL53" s="5"/>
      <c r="AM53" s="11"/>
    </row>
    <row r="57" spans="2:39" ht="15">
      <c r="B57" s="4" t="s">
        <v>235</v>
      </c>
      <c r="C57" s="4" t="s">
        <v>236</v>
      </c>
      <c r="D57" s="4" t="s">
        <v>49</v>
      </c>
      <c r="E57" s="4" t="s">
        <v>237</v>
      </c>
      <c r="F57" s="5" t="s">
        <v>238</v>
      </c>
      <c r="G57" s="5" t="s">
        <v>5</v>
      </c>
      <c r="H57" s="6" t="s">
        <v>239</v>
      </c>
      <c r="I57" s="9" t="s">
        <v>240</v>
      </c>
      <c r="J57" s="4"/>
      <c r="K57" s="4"/>
      <c r="L57" s="4" t="s">
        <v>235</v>
      </c>
      <c r="M57" s="4" t="s">
        <v>236</v>
      </c>
      <c r="N57" s="4" t="s">
        <v>49</v>
      </c>
      <c r="O57" s="4" t="s">
        <v>237</v>
      </c>
      <c r="P57" s="5" t="s">
        <v>238</v>
      </c>
      <c r="Q57" s="5" t="s">
        <v>5</v>
      </c>
      <c r="R57" s="6" t="s">
        <v>239</v>
      </c>
      <c r="S57" s="9" t="s">
        <v>240</v>
      </c>
      <c r="V57" s="4" t="s">
        <v>235</v>
      </c>
      <c r="W57" s="4" t="s">
        <v>236</v>
      </c>
      <c r="X57" s="4" t="s">
        <v>49</v>
      </c>
      <c r="Y57" s="4" t="s">
        <v>237</v>
      </c>
      <c r="Z57" s="5" t="s">
        <v>238</v>
      </c>
      <c r="AA57" s="5" t="s">
        <v>5</v>
      </c>
      <c r="AB57" s="6" t="s">
        <v>239</v>
      </c>
      <c r="AC57" s="9" t="s">
        <v>240</v>
      </c>
      <c r="AD57" s="4"/>
      <c r="AE57" s="4"/>
      <c r="AF57" s="4" t="s">
        <v>235</v>
      </c>
      <c r="AG57" s="4" t="s">
        <v>236</v>
      </c>
      <c r="AH57" s="4" t="s">
        <v>49</v>
      </c>
      <c r="AI57" s="4" t="s">
        <v>237</v>
      </c>
      <c r="AJ57" s="5" t="s">
        <v>238</v>
      </c>
      <c r="AK57" s="5" t="s">
        <v>5</v>
      </c>
      <c r="AL57" s="6" t="s">
        <v>239</v>
      </c>
      <c r="AM57" s="9" t="s">
        <v>240</v>
      </c>
    </row>
    <row r="58" spans="2:39">
      <c r="B58" s="4" t="s">
        <v>253</v>
      </c>
      <c r="C58" s="4">
        <v>601</v>
      </c>
      <c r="D58" s="4" t="s">
        <v>242</v>
      </c>
      <c r="E58" s="4">
        <v>105.18</v>
      </c>
      <c r="F58" s="1"/>
      <c r="G58" s="5">
        <v>126.77</v>
      </c>
      <c r="H58" s="7"/>
      <c r="I58" s="10"/>
      <c r="J58" s="4"/>
      <c r="K58" s="4"/>
      <c r="L58" s="4" t="s">
        <v>253</v>
      </c>
      <c r="M58" s="4">
        <v>601</v>
      </c>
      <c r="N58" s="4" t="s">
        <v>242</v>
      </c>
      <c r="O58" s="4">
        <v>105.18</v>
      </c>
      <c r="P58" s="1"/>
      <c r="Q58" s="5">
        <v>126.77</v>
      </c>
      <c r="R58" s="7"/>
      <c r="S58" s="10"/>
      <c r="V58" s="4" t="s">
        <v>254</v>
      </c>
      <c r="W58" s="4">
        <v>601</v>
      </c>
      <c r="X58" s="4" t="s">
        <v>242</v>
      </c>
      <c r="Y58" s="4">
        <v>105.18</v>
      </c>
      <c r="AA58" s="5">
        <v>127.38</v>
      </c>
      <c r="AB58" s="7"/>
      <c r="AC58" s="10"/>
      <c r="AD58" s="4"/>
      <c r="AE58" s="4"/>
      <c r="AF58" s="4" t="s">
        <v>254</v>
      </c>
      <c r="AG58" s="4">
        <v>601</v>
      </c>
      <c r="AH58" s="4" t="s">
        <v>242</v>
      </c>
      <c r="AI58" s="4">
        <v>105.18</v>
      </c>
      <c r="AK58" s="5">
        <v>127.38</v>
      </c>
      <c r="AL58" s="7"/>
      <c r="AM58" s="10"/>
    </row>
    <row r="59" spans="2:39">
      <c r="B59" s="4" t="s">
        <v>253</v>
      </c>
      <c r="C59" s="4">
        <v>501</v>
      </c>
      <c r="D59" s="4" t="s">
        <v>242</v>
      </c>
      <c r="E59" s="4">
        <v>105.18</v>
      </c>
      <c r="F59" s="5"/>
      <c r="G59" s="5">
        <v>126.77</v>
      </c>
      <c r="H59" s="7"/>
      <c r="I59" s="10"/>
      <c r="J59" s="4"/>
      <c r="K59" s="4"/>
      <c r="L59" s="4" t="s">
        <v>253</v>
      </c>
      <c r="M59" s="4">
        <v>501</v>
      </c>
      <c r="N59" s="4" t="s">
        <v>242</v>
      </c>
      <c r="O59" s="4">
        <v>105.18</v>
      </c>
      <c r="P59" s="5"/>
      <c r="Q59" s="5">
        <v>126.77</v>
      </c>
      <c r="R59" s="7"/>
      <c r="S59" s="10"/>
      <c r="V59" s="4" t="s">
        <v>254</v>
      </c>
      <c r="W59" s="4">
        <v>501</v>
      </c>
      <c r="X59" s="4" t="s">
        <v>242</v>
      </c>
      <c r="Y59" s="4">
        <v>105.18</v>
      </c>
      <c r="Z59" s="5"/>
      <c r="AA59" s="5">
        <v>127.38</v>
      </c>
      <c r="AB59" s="7"/>
      <c r="AC59" s="10"/>
      <c r="AD59" s="4"/>
      <c r="AE59" s="4"/>
      <c r="AF59" s="4" t="s">
        <v>254</v>
      </c>
      <c r="AG59" s="4">
        <v>501</v>
      </c>
      <c r="AH59" s="4" t="s">
        <v>242</v>
      </c>
      <c r="AI59" s="4">
        <v>105.18</v>
      </c>
      <c r="AJ59" s="5"/>
      <c r="AK59" s="5">
        <v>127.38</v>
      </c>
      <c r="AL59" s="7"/>
      <c r="AM59" s="10"/>
    </row>
    <row r="60" spans="2:39">
      <c r="B60" s="4" t="s">
        <v>253</v>
      </c>
      <c r="C60" s="4">
        <v>401</v>
      </c>
      <c r="D60" s="4" t="s">
        <v>242</v>
      </c>
      <c r="E60" s="4">
        <v>105.18</v>
      </c>
      <c r="F60" s="5"/>
      <c r="G60" s="5">
        <v>126.77</v>
      </c>
      <c r="H60" s="7"/>
      <c r="I60" s="10"/>
      <c r="J60" s="4"/>
      <c r="K60" s="4"/>
      <c r="L60" s="4" t="s">
        <v>253</v>
      </c>
      <c r="M60" s="4">
        <v>401</v>
      </c>
      <c r="N60" s="4" t="s">
        <v>242</v>
      </c>
      <c r="O60" s="4">
        <v>105.18</v>
      </c>
      <c r="P60" s="5"/>
      <c r="Q60" s="5">
        <v>126.77</v>
      </c>
      <c r="R60" s="7"/>
      <c r="S60" s="10"/>
      <c r="V60" s="4" t="s">
        <v>254</v>
      </c>
      <c r="W60" s="4">
        <v>401</v>
      </c>
      <c r="X60" s="4" t="s">
        <v>242</v>
      </c>
      <c r="Y60" s="4">
        <v>105.18</v>
      </c>
      <c r="Z60" s="5"/>
      <c r="AA60" s="5">
        <v>127.38</v>
      </c>
      <c r="AB60" s="7"/>
      <c r="AC60" s="10"/>
      <c r="AD60" s="4"/>
      <c r="AE60" s="4"/>
      <c r="AF60" s="4" t="s">
        <v>254</v>
      </c>
      <c r="AG60" s="4">
        <v>401</v>
      </c>
      <c r="AH60" s="4" t="s">
        <v>242</v>
      </c>
      <c r="AI60" s="4">
        <v>105.18</v>
      </c>
      <c r="AJ60" s="5"/>
      <c r="AK60" s="5">
        <v>127.38</v>
      </c>
      <c r="AL60" s="7"/>
      <c r="AM60" s="10"/>
    </row>
    <row r="61" spans="2:39">
      <c r="B61" s="4" t="s">
        <v>253</v>
      </c>
      <c r="C61" s="4">
        <v>301</v>
      </c>
      <c r="D61" s="4" t="s">
        <v>242</v>
      </c>
      <c r="E61" s="4">
        <v>105.18</v>
      </c>
      <c r="F61" s="5"/>
      <c r="G61" s="5">
        <v>126.77</v>
      </c>
      <c r="H61" s="7"/>
      <c r="I61" s="10"/>
      <c r="J61" s="4"/>
      <c r="K61" s="4"/>
      <c r="L61" s="4" t="s">
        <v>253</v>
      </c>
      <c r="M61" s="4">
        <v>301</v>
      </c>
      <c r="N61" s="4" t="s">
        <v>242</v>
      </c>
      <c r="O61" s="4">
        <v>105.18</v>
      </c>
      <c r="P61" s="5"/>
      <c r="Q61" s="5">
        <v>126.77</v>
      </c>
      <c r="R61" s="7"/>
      <c r="S61" s="10"/>
      <c r="V61" s="4" t="s">
        <v>254</v>
      </c>
      <c r="W61" s="4">
        <v>301</v>
      </c>
      <c r="X61" s="4" t="s">
        <v>242</v>
      </c>
      <c r="Y61" s="4">
        <v>105.18</v>
      </c>
      <c r="Z61" s="5"/>
      <c r="AA61" s="5">
        <v>127.38</v>
      </c>
      <c r="AB61" s="7"/>
      <c r="AC61" s="10"/>
      <c r="AD61" s="4"/>
      <c r="AE61" s="4"/>
      <c r="AF61" s="4" t="s">
        <v>254</v>
      </c>
      <c r="AG61" s="4">
        <v>301</v>
      </c>
      <c r="AH61" s="4" t="s">
        <v>242</v>
      </c>
      <c r="AI61" s="4">
        <v>105.18</v>
      </c>
      <c r="AJ61" s="5"/>
      <c r="AK61" s="5">
        <v>127.38</v>
      </c>
      <c r="AL61" s="7"/>
      <c r="AM61" s="10"/>
    </row>
    <row r="62" spans="2:39">
      <c r="B62" s="4" t="s">
        <v>253</v>
      </c>
      <c r="C62" s="4">
        <v>201</v>
      </c>
      <c r="D62" s="4" t="s">
        <v>242</v>
      </c>
      <c r="E62" s="4">
        <v>105.18</v>
      </c>
      <c r="F62" s="5"/>
      <c r="G62" s="5">
        <v>126.77</v>
      </c>
      <c r="H62" s="7"/>
      <c r="I62" s="10"/>
      <c r="J62" s="4"/>
      <c r="K62" s="4"/>
      <c r="L62" s="4" t="s">
        <v>253</v>
      </c>
      <c r="M62" s="4">
        <v>201</v>
      </c>
      <c r="N62" s="4" t="s">
        <v>242</v>
      </c>
      <c r="O62" s="4">
        <v>105.18</v>
      </c>
      <c r="P62" s="5"/>
      <c r="Q62" s="5">
        <v>126.77</v>
      </c>
      <c r="R62" s="7"/>
      <c r="S62" s="10"/>
      <c r="V62" s="4" t="s">
        <v>254</v>
      </c>
      <c r="W62" s="4">
        <v>201</v>
      </c>
      <c r="X62" s="4" t="s">
        <v>242</v>
      </c>
      <c r="Y62" s="4">
        <v>105.18</v>
      </c>
      <c r="Z62" s="5"/>
      <c r="AA62" s="5">
        <v>127.38</v>
      </c>
      <c r="AB62" s="7"/>
      <c r="AC62" s="10"/>
      <c r="AD62" s="4"/>
      <c r="AE62" s="4"/>
      <c r="AF62" s="4" t="s">
        <v>254</v>
      </c>
      <c r="AG62" s="4">
        <v>201</v>
      </c>
      <c r="AH62" s="4" t="s">
        <v>242</v>
      </c>
      <c r="AI62" s="4">
        <v>105.18</v>
      </c>
      <c r="AJ62" s="5"/>
      <c r="AK62" s="5">
        <v>127.38</v>
      </c>
      <c r="AL62" s="7"/>
      <c r="AM62" s="10"/>
    </row>
    <row r="63" spans="2:39">
      <c r="B63" s="4" t="s">
        <v>253</v>
      </c>
      <c r="C63" s="4">
        <v>101</v>
      </c>
      <c r="D63" s="4" t="s">
        <v>242</v>
      </c>
      <c r="E63" s="4">
        <v>105.18</v>
      </c>
      <c r="F63" s="5">
        <v>135.51</v>
      </c>
      <c r="G63" s="5">
        <v>126.77</v>
      </c>
      <c r="H63" s="7"/>
      <c r="I63" s="10"/>
      <c r="J63" s="4"/>
      <c r="K63" s="4"/>
      <c r="L63" s="4" t="s">
        <v>253</v>
      </c>
      <c r="M63" s="4">
        <v>101</v>
      </c>
      <c r="N63" s="4" t="s">
        <v>242</v>
      </c>
      <c r="O63" s="4">
        <v>105.18</v>
      </c>
      <c r="P63" s="5">
        <v>137.1</v>
      </c>
      <c r="Q63" s="5">
        <v>126.77</v>
      </c>
      <c r="R63" s="7"/>
      <c r="S63" s="10"/>
      <c r="V63" s="4" t="s">
        <v>254</v>
      </c>
      <c r="W63" s="4">
        <v>101</v>
      </c>
      <c r="X63" s="4" t="s">
        <v>242</v>
      </c>
      <c r="Y63" s="4">
        <v>105.18</v>
      </c>
      <c r="Z63" s="5">
        <v>136.55000000000001</v>
      </c>
      <c r="AA63" s="5">
        <v>127.38</v>
      </c>
      <c r="AB63" s="7"/>
      <c r="AC63" s="10"/>
      <c r="AD63" s="4"/>
      <c r="AE63" s="4"/>
      <c r="AF63" s="4" t="s">
        <v>254</v>
      </c>
      <c r="AG63" s="4">
        <v>101</v>
      </c>
      <c r="AH63" s="4" t="s">
        <v>242</v>
      </c>
      <c r="AI63" s="4">
        <v>105.18</v>
      </c>
      <c r="AJ63" s="5">
        <v>137.1</v>
      </c>
      <c r="AK63" s="5">
        <v>127.38</v>
      </c>
      <c r="AL63" s="7"/>
      <c r="AM63" s="10"/>
    </row>
    <row r="64" spans="2:39">
      <c r="B64" s="4"/>
      <c r="C64" s="4"/>
      <c r="D64" s="4"/>
      <c r="E64" s="4"/>
      <c r="F64" s="5"/>
      <c r="G64" s="5"/>
      <c r="H64" s="5"/>
      <c r="I64" s="11"/>
      <c r="J64" s="4"/>
      <c r="K64" s="4"/>
      <c r="L64" s="4"/>
      <c r="M64" s="4"/>
      <c r="N64" s="4"/>
      <c r="O64" s="4"/>
      <c r="P64" s="5"/>
      <c r="Q64" s="5"/>
      <c r="R64" s="5"/>
      <c r="S64" s="11"/>
      <c r="V64" s="4"/>
      <c r="W64" s="4"/>
      <c r="X64" s="4"/>
      <c r="Y64" s="4"/>
      <c r="Z64" s="4"/>
      <c r="AA64" s="4"/>
      <c r="AB64" s="4"/>
      <c r="AC64" s="11"/>
      <c r="AD64" s="4"/>
      <c r="AE64" s="4"/>
      <c r="AF64" s="4"/>
      <c r="AG64" s="4"/>
      <c r="AH64" s="4"/>
      <c r="AI64" s="4"/>
      <c r="AJ64" s="4"/>
      <c r="AK64" s="4"/>
      <c r="AL64" s="5"/>
      <c r="AM64" s="11"/>
    </row>
    <row r="65" spans="2:39">
      <c r="B65" s="4"/>
      <c r="C65" s="4"/>
      <c r="D65" s="4"/>
      <c r="E65" s="4"/>
      <c r="F65" s="5"/>
      <c r="G65" s="5"/>
      <c r="H65" s="5"/>
      <c r="I65" s="11"/>
      <c r="J65" s="4"/>
      <c r="K65" s="4"/>
      <c r="L65" s="4"/>
      <c r="M65" s="4"/>
      <c r="N65" s="4"/>
      <c r="O65" s="4"/>
      <c r="P65" s="5"/>
      <c r="Q65" s="5"/>
      <c r="R65" s="5"/>
      <c r="S65" s="11"/>
      <c r="V65" s="4"/>
      <c r="W65" s="4"/>
      <c r="X65" s="4"/>
      <c r="Y65" s="4"/>
      <c r="Z65" s="4"/>
      <c r="AA65" s="4"/>
      <c r="AB65" s="4"/>
      <c r="AC65" s="11"/>
      <c r="AD65" s="4"/>
      <c r="AE65" s="4"/>
      <c r="AF65" s="4"/>
      <c r="AG65" s="4"/>
      <c r="AH65" s="4"/>
      <c r="AI65" s="4"/>
      <c r="AJ65" s="4"/>
      <c r="AK65" s="4"/>
      <c r="AL65" s="5"/>
      <c r="AM65" s="11"/>
    </row>
    <row r="66" spans="2:39">
      <c r="B66" s="4"/>
      <c r="C66" s="4"/>
      <c r="D66" s="4"/>
      <c r="E66" s="4"/>
      <c r="F66" s="5"/>
      <c r="G66" s="5"/>
      <c r="H66" s="5"/>
      <c r="I66" s="11"/>
      <c r="J66" s="4"/>
      <c r="K66" s="4"/>
      <c r="L66" s="4"/>
      <c r="M66" s="4"/>
      <c r="N66" s="4"/>
      <c r="O66" s="4"/>
      <c r="P66" s="5"/>
      <c r="Q66" s="5"/>
      <c r="R66" s="5"/>
      <c r="S66" s="11"/>
      <c r="V66" s="4"/>
      <c r="W66" s="4"/>
      <c r="X66" s="4"/>
      <c r="Y66" s="4"/>
      <c r="Z66" s="4"/>
      <c r="AA66" s="4"/>
      <c r="AB66" s="4"/>
      <c r="AC66" s="11"/>
      <c r="AD66" s="4"/>
      <c r="AE66" s="4"/>
      <c r="AF66" s="4"/>
      <c r="AG66" s="4"/>
      <c r="AH66" s="4"/>
      <c r="AI66" s="4"/>
      <c r="AJ66" s="4"/>
      <c r="AK66" s="4"/>
      <c r="AL66" s="5"/>
      <c r="AM66" s="11"/>
    </row>
    <row r="67" spans="2:39">
      <c r="B67" s="4"/>
      <c r="C67" s="4"/>
      <c r="D67" s="4"/>
      <c r="E67" s="4"/>
      <c r="F67" s="5"/>
      <c r="G67" s="5"/>
      <c r="H67" s="5"/>
      <c r="I67" s="11"/>
      <c r="J67" s="4"/>
      <c r="K67" s="4"/>
      <c r="L67" s="4"/>
      <c r="M67" s="4"/>
      <c r="N67" s="4"/>
      <c r="O67" s="4"/>
      <c r="P67" s="5"/>
      <c r="Q67" s="5"/>
      <c r="R67" s="5"/>
      <c r="S67" s="11"/>
      <c r="V67" s="4"/>
      <c r="W67" s="4"/>
      <c r="X67" s="4"/>
      <c r="Y67" s="4"/>
      <c r="Z67" s="4"/>
      <c r="AA67" s="4"/>
      <c r="AB67" s="4"/>
      <c r="AC67" s="11"/>
      <c r="AD67" s="4"/>
      <c r="AE67" s="4"/>
      <c r="AF67" s="4"/>
      <c r="AG67" s="4"/>
      <c r="AH67" s="4"/>
      <c r="AI67" s="4"/>
      <c r="AJ67" s="4"/>
      <c r="AK67" s="4"/>
      <c r="AL67" s="5"/>
      <c r="AM67" s="11"/>
    </row>
    <row r="68" spans="2:39" ht="15">
      <c r="B68" s="4" t="s">
        <v>235</v>
      </c>
      <c r="C68" s="4" t="s">
        <v>236</v>
      </c>
      <c r="D68" s="4" t="s">
        <v>49</v>
      </c>
      <c r="E68" s="4" t="s">
        <v>237</v>
      </c>
      <c r="F68" s="5" t="s">
        <v>238</v>
      </c>
      <c r="G68" s="5" t="s">
        <v>5</v>
      </c>
      <c r="H68" s="6" t="s">
        <v>239</v>
      </c>
      <c r="I68" s="9" t="s">
        <v>240</v>
      </c>
      <c r="J68" s="4"/>
      <c r="K68" s="4"/>
      <c r="L68" s="4" t="s">
        <v>235</v>
      </c>
      <c r="M68" s="4" t="s">
        <v>236</v>
      </c>
      <c r="N68" s="4" t="s">
        <v>49</v>
      </c>
      <c r="O68" s="4" t="s">
        <v>237</v>
      </c>
      <c r="P68" s="5" t="s">
        <v>238</v>
      </c>
      <c r="Q68" s="5" t="s">
        <v>5</v>
      </c>
      <c r="R68" s="6" t="s">
        <v>239</v>
      </c>
      <c r="S68" s="9" t="s">
        <v>240</v>
      </c>
      <c r="V68" s="4" t="s">
        <v>235</v>
      </c>
      <c r="W68" s="4" t="s">
        <v>236</v>
      </c>
      <c r="X68" s="4" t="s">
        <v>49</v>
      </c>
      <c r="Y68" s="4" t="s">
        <v>237</v>
      </c>
      <c r="Z68" s="5" t="s">
        <v>238</v>
      </c>
      <c r="AA68" s="5" t="s">
        <v>5</v>
      </c>
      <c r="AB68" s="6" t="s">
        <v>239</v>
      </c>
      <c r="AC68" s="9" t="s">
        <v>240</v>
      </c>
      <c r="AD68" s="4"/>
      <c r="AE68" s="4"/>
      <c r="AF68" s="4" t="s">
        <v>235</v>
      </c>
      <c r="AG68" s="4" t="s">
        <v>236</v>
      </c>
      <c r="AH68" s="4" t="s">
        <v>49</v>
      </c>
      <c r="AI68" s="4" t="s">
        <v>237</v>
      </c>
      <c r="AJ68" s="5" t="s">
        <v>238</v>
      </c>
      <c r="AK68" s="5" t="s">
        <v>5</v>
      </c>
      <c r="AL68" s="6" t="s">
        <v>239</v>
      </c>
      <c r="AM68" s="9" t="s">
        <v>240</v>
      </c>
    </row>
    <row r="69" spans="2:39">
      <c r="B69" s="4" t="s">
        <v>255</v>
      </c>
      <c r="C69" s="4">
        <v>601</v>
      </c>
      <c r="D69" s="4" t="s">
        <v>244</v>
      </c>
      <c r="E69" s="4">
        <v>72.760000000000005</v>
      </c>
      <c r="F69" s="1"/>
      <c r="G69" s="5">
        <v>89.14</v>
      </c>
      <c r="H69" s="7"/>
      <c r="I69" s="10"/>
      <c r="J69" s="4"/>
      <c r="K69" s="4"/>
      <c r="L69" s="4" t="s">
        <v>255</v>
      </c>
      <c r="M69" s="4">
        <v>601</v>
      </c>
      <c r="N69" s="4" t="s">
        <v>242</v>
      </c>
      <c r="O69" s="4">
        <v>105.18</v>
      </c>
      <c r="P69" s="1"/>
      <c r="Q69" s="5">
        <v>128.86000000000001</v>
      </c>
      <c r="R69" s="7"/>
      <c r="S69" s="10"/>
      <c r="V69" s="4" t="s">
        <v>256</v>
      </c>
      <c r="W69" s="4">
        <v>601</v>
      </c>
      <c r="X69" s="4" t="s">
        <v>244</v>
      </c>
      <c r="Y69" s="4">
        <v>69.790000000000006</v>
      </c>
      <c r="AA69" s="5">
        <v>89.15</v>
      </c>
      <c r="AB69" s="7"/>
      <c r="AC69" s="10"/>
      <c r="AD69" s="4"/>
      <c r="AE69" s="4"/>
      <c r="AF69" s="4" t="s">
        <v>256</v>
      </c>
      <c r="AG69" s="4">
        <v>601</v>
      </c>
      <c r="AH69" s="4" t="s">
        <v>244</v>
      </c>
      <c r="AI69" s="4">
        <v>69.790000000000006</v>
      </c>
      <c r="AK69" s="5">
        <v>89.15</v>
      </c>
      <c r="AL69" s="7"/>
      <c r="AM69" s="10"/>
    </row>
    <row r="70" spans="2:39">
      <c r="B70" s="4" t="s">
        <v>255</v>
      </c>
      <c r="C70" s="4">
        <v>501</v>
      </c>
      <c r="D70" s="4" t="s">
        <v>244</v>
      </c>
      <c r="E70" s="4">
        <v>72.760000000000005</v>
      </c>
      <c r="F70" s="5"/>
      <c r="G70" s="5">
        <v>89.14</v>
      </c>
      <c r="H70" s="7"/>
      <c r="I70" s="10"/>
      <c r="J70" s="4"/>
      <c r="K70" s="4"/>
      <c r="L70" s="4" t="s">
        <v>255</v>
      </c>
      <c r="M70" s="4">
        <v>501</v>
      </c>
      <c r="N70" s="4" t="s">
        <v>242</v>
      </c>
      <c r="O70" s="4">
        <v>105.18</v>
      </c>
      <c r="P70" s="5"/>
      <c r="Q70" s="5">
        <v>128.86000000000001</v>
      </c>
      <c r="R70" s="7"/>
      <c r="S70" s="10"/>
      <c r="V70" s="4" t="s">
        <v>256</v>
      </c>
      <c r="W70" s="4">
        <v>501</v>
      </c>
      <c r="X70" s="4" t="s">
        <v>244</v>
      </c>
      <c r="Y70" s="4">
        <v>69.790000000000006</v>
      </c>
      <c r="Z70" s="5"/>
      <c r="AA70" s="5">
        <v>89.15</v>
      </c>
      <c r="AB70" s="7"/>
      <c r="AC70" s="10"/>
      <c r="AD70" s="4"/>
      <c r="AE70" s="4"/>
      <c r="AF70" s="4" t="s">
        <v>256</v>
      </c>
      <c r="AG70" s="4">
        <v>501</v>
      </c>
      <c r="AH70" s="4" t="s">
        <v>244</v>
      </c>
      <c r="AI70" s="4">
        <v>69.790000000000006</v>
      </c>
      <c r="AJ70" s="5"/>
      <c r="AK70" s="5">
        <v>89.15</v>
      </c>
      <c r="AL70" s="7"/>
      <c r="AM70" s="10"/>
    </row>
    <row r="71" spans="2:39">
      <c r="B71" s="4" t="s">
        <v>255</v>
      </c>
      <c r="C71" s="4">
        <v>401</v>
      </c>
      <c r="D71" s="4" t="s">
        <v>244</v>
      </c>
      <c r="E71" s="4">
        <v>72.760000000000005</v>
      </c>
      <c r="F71" s="5"/>
      <c r="G71" s="5">
        <v>89.14</v>
      </c>
      <c r="H71" s="7"/>
      <c r="I71" s="10"/>
      <c r="J71" s="4"/>
      <c r="K71" s="4"/>
      <c r="L71" s="4" t="s">
        <v>255</v>
      </c>
      <c r="M71" s="4">
        <v>401</v>
      </c>
      <c r="N71" s="4" t="s">
        <v>242</v>
      </c>
      <c r="O71" s="4">
        <v>105.18</v>
      </c>
      <c r="P71" s="5"/>
      <c r="Q71" s="5">
        <v>128.86000000000001</v>
      </c>
      <c r="R71" s="7"/>
      <c r="S71" s="10"/>
      <c r="V71" s="4" t="s">
        <v>256</v>
      </c>
      <c r="W71" s="4">
        <v>401</v>
      </c>
      <c r="X71" s="4" t="s">
        <v>244</v>
      </c>
      <c r="Y71" s="4">
        <v>69.790000000000006</v>
      </c>
      <c r="Z71" s="5"/>
      <c r="AA71" s="5">
        <v>89.15</v>
      </c>
      <c r="AB71" s="7"/>
      <c r="AC71" s="10"/>
      <c r="AD71" s="4"/>
      <c r="AE71" s="4"/>
      <c r="AF71" s="4" t="s">
        <v>256</v>
      </c>
      <c r="AG71" s="4">
        <v>401</v>
      </c>
      <c r="AH71" s="4" t="s">
        <v>244</v>
      </c>
      <c r="AI71" s="4">
        <v>69.790000000000006</v>
      </c>
      <c r="AJ71" s="5"/>
      <c r="AK71" s="5">
        <v>89.15</v>
      </c>
      <c r="AL71" s="7"/>
      <c r="AM71" s="10"/>
    </row>
    <row r="72" spans="2:39">
      <c r="B72" s="4" t="s">
        <v>255</v>
      </c>
      <c r="C72" s="4">
        <v>301</v>
      </c>
      <c r="D72" s="4" t="s">
        <v>244</v>
      </c>
      <c r="E72" s="4">
        <v>72.760000000000005</v>
      </c>
      <c r="F72" s="5"/>
      <c r="G72" s="5">
        <v>89.14</v>
      </c>
      <c r="H72" s="7"/>
      <c r="I72" s="10"/>
      <c r="J72" s="4"/>
      <c r="K72" s="4"/>
      <c r="L72" s="4" t="s">
        <v>255</v>
      </c>
      <c r="M72" s="4">
        <v>301</v>
      </c>
      <c r="N72" s="4" t="s">
        <v>242</v>
      </c>
      <c r="O72" s="4">
        <v>105.18</v>
      </c>
      <c r="P72" s="5"/>
      <c r="Q72" s="5">
        <v>128.86000000000001</v>
      </c>
      <c r="R72" s="7"/>
      <c r="S72" s="10"/>
      <c r="V72" s="4" t="s">
        <v>256</v>
      </c>
      <c r="W72" s="4">
        <v>301</v>
      </c>
      <c r="X72" s="4" t="s">
        <v>244</v>
      </c>
      <c r="Y72" s="4">
        <v>69.790000000000006</v>
      </c>
      <c r="Z72" s="5"/>
      <c r="AA72" s="5">
        <v>89.15</v>
      </c>
      <c r="AB72" s="7"/>
      <c r="AC72" s="10"/>
      <c r="AD72" s="4"/>
      <c r="AE72" s="4"/>
      <c r="AF72" s="4" t="s">
        <v>256</v>
      </c>
      <c r="AG72" s="4">
        <v>301</v>
      </c>
      <c r="AH72" s="4" t="s">
        <v>244</v>
      </c>
      <c r="AI72" s="4">
        <v>69.790000000000006</v>
      </c>
      <c r="AJ72" s="5"/>
      <c r="AK72" s="5">
        <v>89.15</v>
      </c>
      <c r="AL72" s="7"/>
      <c r="AM72" s="10"/>
    </row>
    <row r="73" spans="2:39">
      <c r="B73" s="4" t="s">
        <v>255</v>
      </c>
      <c r="C73" s="4">
        <v>201</v>
      </c>
      <c r="D73" s="4" t="s">
        <v>244</v>
      </c>
      <c r="E73" s="4">
        <v>72.760000000000005</v>
      </c>
      <c r="F73" s="5"/>
      <c r="G73" s="5">
        <v>89.14</v>
      </c>
      <c r="H73" s="7"/>
      <c r="I73" s="10"/>
      <c r="J73" s="4"/>
      <c r="K73" s="4"/>
      <c r="L73" s="4" t="s">
        <v>255</v>
      </c>
      <c r="M73" s="4">
        <v>201</v>
      </c>
      <c r="N73" s="4" t="s">
        <v>242</v>
      </c>
      <c r="O73" s="4">
        <v>105.18</v>
      </c>
      <c r="P73" s="5"/>
      <c r="Q73" s="5">
        <v>128.86000000000001</v>
      </c>
      <c r="R73" s="7"/>
      <c r="S73" s="10"/>
      <c r="V73" s="4" t="s">
        <v>256</v>
      </c>
      <c r="W73" s="4">
        <v>201</v>
      </c>
      <c r="X73" s="4" t="s">
        <v>244</v>
      </c>
      <c r="Y73" s="4">
        <v>69.790000000000006</v>
      </c>
      <c r="Z73" s="5"/>
      <c r="AA73" s="5">
        <v>89.15</v>
      </c>
      <c r="AB73" s="7"/>
      <c r="AC73" s="10"/>
      <c r="AD73" s="4"/>
      <c r="AE73" s="4"/>
      <c r="AF73" s="4" t="s">
        <v>256</v>
      </c>
      <c r="AG73" s="4">
        <v>201</v>
      </c>
      <c r="AH73" s="4" t="s">
        <v>244</v>
      </c>
      <c r="AI73" s="4">
        <v>69.790000000000006</v>
      </c>
      <c r="AJ73" s="5"/>
      <c r="AK73" s="5">
        <v>89.15</v>
      </c>
      <c r="AL73" s="7"/>
      <c r="AM73" s="10"/>
    </row>
    <row r="74" spans="2:39">
      <c r="B74" s="4" t="s">
        <v>255</v>
      </c>
      <c r="C74" s="4">
        <v>101</v>
      </c>
      <c r="D74" s="4" t="s">
        <v>244</v>
      </c>
      <c r="E74" s="4">
        <v>72.760000000000005</v>
      </c>
      <c r="F74" s="5">
        <v>94.3</v>
      </c>
      <c r="G74" s="5">
        <v>89.14</v>
      </c>
      <c r="H74" s="7"/>
      <c r="I74" s="10"/>
      <c r="J74" s="4"/>
      <c r="K74" s="4"/>
      <c r="L74" s="4" t="s">
        <v>255</v>
      </c>
      <c r="M74" s="4">
        <v>101</v>
      </c>
      <c r="N74" s="4" t="s">
        <v>242</v>
      </c>
      <c r="O74" s="4">
        <v>105.18</v>
      </c>
      <c r="P74" s="5">
        <v>136.07</v>
      </c>
      <c r="Q74" s="5">
        <v>128.86000000000001</v>
      </c>
      <c r="R74" s="7"/>
      <c r="S74" s="10"/>
      <c r="V74" s="4" t="s">
        <v>256</v>
      </c>
      <c r="W74" s="4">
        <v>101</v>
      </c>
      <c r="X74" s="4" t="s">
        <v>244</v>
      </c>
      <c r="Y74" s="4">
        <v>69.790000000000006</v>
      </c>
      <c r="Z74" s="5">
        <v>88.42</v>
      </c>
      <c r="AA74" s="5">
        <v>89.15</v>
      </c>
      <c r="AB74" s="7"/>
      <c r="AC74" s="10"/>
      <c r="AD74" s="4"/>
      <c r="AE74" s="4"/>
      <c r="AF74" s="4" t="s">
        <v>256</v>
      </c>
      <c r="AG74" s="4">
        <v>101</v>
      </c>
      <c r="AH74" s="4" t="s">
        <v>244</v>
      </c>
      <c r="AI74" s="4">
        <v>69.790000000000006</v>
      </c>
      <c r="AJ74" s="5">
        <v>90.54</v>
      </c>
      <c r="AK74" s="5">
        <v>89.15</v>
      </c>
      <c r="AL74" s="7"/>
      <c r="AM74" s="10"/>
    </row>
    <row r="75" spans="2:39">
      <c r="B75" s="4"/>
      <c r="C75" s="4"/>
      <c r="D75" s="4"/>
      <c r="E75" s="4"/>
      <c r="F75" s="5"/>
      <c r="G75" s="8">
        <f>SUM(G58:G63,G69:G74,Q58:Q63,Q69:Q74)</f>
        <v>2829.24</v>
      </c>
      <c r="H75" s="8">
        <f>I75/G75</f>
        <v>0</v>
      </c>
      <c r="I75" s="12">
        <f>SUM(I58:I63,I69:I74,S58:S63,S69:S74)</f>
        <v>0</v>
      </c>
      <c r="J75" s="4"/>
      <c r="K75" s="4"/>
      <c r="L75" s="4"/>
      <c r="M75" s="4"/>
      <c r="N75" s="4"/>
      <c r="O75" s="4"/>
      <c r="P75" s="5"/>
      <c r="Q75" s="5"/>
      <c r="R75" s="5"/>
      <c r="S75" s="11"/>
      <c r="V75" s="4"/>
      <c r="W75" s="4"/>
      <c r="X75" s="4"/>
      <c r="Y75" s="4"/>
      <c r="Z75" s="4"/>
      <c r="AA75" s="4"/>
      <c r="AB75" s="4"/>
      <c r="AC75" s="11"/>
      <c r="AD75" s="4"/>
      <c r="AE75" s="4"/>
      <c r="AF75" s="4"/>
      <c r="AG75" s="4"/>
      <c r="AH75" s="4"/>
      <c r="AI75" s="4"/>
      <c r="AJ75" s="4"/>
      <c r="AK75" s="4"/>
      <c r="AL75" s="5"/>
      <c r="AM75" s="11"/>
    </row>
    <row r="76" spans="2:39">
      <c r="V76" s="4"/>
      <c r="W76" s="4"/>
      <c r="X76" s="4"/>
      <c r="Y76" s="4"/>
      <c r="Z76" s="4"/>
      <c r="AA76" s="4"/>
      <c r="AB76" s="4"/>
      <c r="AC76" s="11"/>
      <c r="AD76" s="4"/>
      <c r="AE76" s="4"/>
      <c r="AF76" s="4"/>
      <c r="AG76" s="4"/>
      <c r="AH76" s="4"/>
      <c r="AI76" s="4"/>
      <c r="AJ76" s="4"/>
      <c r="AK76" s="4"/>
      <c r="AL76" s="5"/>
      <c r="AM76" s="11"/>
    </row>
    <row r="77" spans="2:39">
      <c r="V77" s="4"/>
      <c r="W77" s="4"/>
      <c r="X77" s="4"/>
      <c r="Y77" s="4"/>
      <c r="Z77" s="4"/>
      <c r="AA77" s="4"/>
      <c r="AB77" s="4"/>
      <c r="AC77" s="11"/>
      <c r="AD77" s="4"/>
      <c r="AE77" s="4"/>
      <c r="AF77" s="4"/>
      <c r="AG77" s="4"/>
      <c r="AH77" s="4"/>
      <c r="AI77" s="4"/>
      <c r="AJ77" s="4"/>
      <c r="AK77" s="4"/>
      <c r="AL77" s="5"/>
      <c r="AM77" s="11"/>
    </row>
    <row r="78" spans="2:39">
      <c r="V78" s="4"/>
      <c r="W78" s="4"/>
      <c r="X78" s="4"/>
      <c r="Y78" s="4"/>
      <c r="Z78" s="4"/>
      <c r="AA78" s="4"/>
      <c r="AB78" s="4"/>
      <c r="AC78" s="11"/>
      <c r="AD78" s="4"/>
      <c r="AE78" s="4"/>
      <c r="AF78" s="4"/>
      <c r="AG78" s="4"/>
      <c r="AH78" s="4"/>
      <c r="AI78" s="4"/>
      <c r="AJ78" s="4"/>
      <c r="AK78" s="4"/>
      <c r="AL78" s="5"/>
      <c r="AM78" s="11"/>
    </row>
    <row r="79" spans="2:39" ht="15">
      <c r="B79" s="4" t="s">
        <v>235</v>
      </c>
      <c r="C79" s="4" t="s">
        <v>236</v>
      </c>
      <c r="D79" s="4" t="s">
        <v>49</v>
      </c>
      <c r="E79" s="4" t="s">
        <v>237</v>
      </c>
      <c r="F79" s="5" t="s">
        <v>238</v>
      </c>
      <c r="G79" s="5" t="s">
        <v>5</v>
      </c>
      <c r="H79" s="6" t="s">
        <v>239</v>
      </c>
      <c r="I79" s="9" t="s">
        <v>240</v>
      </c>
      <c r="J79" s="4"/>
      <c r="K79" s="4"/>
      <c r="L79" s="4" t="s">
        <v>235</v>
      </c>
      <c r="M79" s="4" t="s">
        <v>236</v>
      </c>
      <c r="N79" s="4" t="s">
        <v>49</v>
      </c>
      <c r="O79" s="4" t="s">
        <v>237</v>
      </c>
      <c r="P79" s="5" t="s">
        <v>238</v>
      </c>
      <c r="Q79" s="5" t="s">
        <v>5</v>
      </c>
      <c r="R79" s="6" t="s">
        <v>239</v>
      </c>
      <c r="S79" s="9" t="s">
        <v>240</v>
      </c>
      <c r="V79" s="4" t="s">
        <v>235</v>
      </c>
      <c r="W79" s="4" t="s">
        <v>236</v>
      </c>
      <c r="X79" s="4" t="s">
        <v>49</v>
      </c>
      <c r="Y79" s="4" t="s">
        <v>237</v>
      </c>
      <c r="Z79" s="5" t="s">
        <v>238</v>
      </c>
      <c r="AA79" s="5" t="s">
        <v>5</v>
      </c>
      <c r="AB79" s="6" t="s">
        <v>239</v>
      </c>
      <c r="AC79" s="9" t="s">
        <v>240</v>
      </c>
      <c r="AD79" s="4"/>
      <c r="AE79" s="4"/>
      <c r="AF79" s="4" t="s">
        <v>235</v>
      </c>
      <c r="AG79" s="4" t="s">
        <v>236</v>
      </c>
      <c r="AH79" s="4" t="s">
        <v>49</v>
      </c>
      <c r="AI79" s="4" t="s">
        <v>237</v>
      </c>
      <c r="AJ79" s="5" t="s">
        <v>238</v>
      </c>
      <c r="AK79" s="5" t="s">
        <v>5</v>
      </c>
      <c r="AL79" s="6" t="s">
        <v>239</v>
      </c>
      <c r="AM79" s="9" t="s">
        <v>240</v>
      </c>
    </row>
    <row r="80" spans="2:39">
      <c r="B80" s="4" t="s">
        <v>257</v>
      </c>
      <c r="C80" s="4">
        <v>601</v>
      </c>
      <c r="D80" s="4" t="s">
        <v>244</v>
      </c>
      <c r="E80" s="4">
        <v>69.790000000000006</v>
      </c>
      <c r="F80" s="1"/>
      <c r="G80" s="5">
        <v>89.5</v>
      </c>
      <c r="H80" s="7"/>
      <c r="I80" s="10"/>
      <c r="J80" s="4"/>
      <c r="K80" s="4"/>
      <c r="L80" s="4" t="s">
        <v>257</v>
      </c>
      <c r="M80" s="4">
        <v>601</v>
      </c>
      <c r="N80" s="4" t="s">
        <v>244</v>
      </c>
      <c r="O80" s="4">
        <v>69.790000000000006</v>
      </c>
      <c r="P80" s="1"/>
      <c r="Q80" s="5">
        <v>89.5</v>
      </c>
      <c r="R80" s="7"/>
      <c r="S80" s="10"/>
      <c r="V80" s="4" t="s">
        <v>258</v>
      </c>
      <c r="W80" s="4">
        <v>601</v>
      </c>
      <c r="X80" s="4" t="s">
        <v>244</v>
      </c>
      <c r="Y80" s="4">
        <v>69.790000000000006</v>
      </c>
      <c r="AA80" s="5">
        <v>89.15</v>
      </c>
      <c r="AB80" s="7"/>
      <c r="AC80" s="10"/>
      <c r="AD80" s="4"/>
      <c r="AE80" s="4"/>
      <c r="AF80" s="4" t="s">
        <v>258</v>
      </c>
      <c r="AG80" s="4">
        <v>601</v>
      </c>
      <c r="AH80" s="4" t="s">
        <v>244</v>
      </c>
      <c r="AI80" s="4">
        <v>69.790000000000006</v>
      </c>
      <c r="AK80" s="5">
        <v>89.15</v>
      </c>
      <c r="AL80" s="7"/>
      <c r="AM80" s="10"/>
    </row>
    <row r="81" spans="2:39">
      <c r="B81" s="4" t="s">
        <v>257</v>
      </c>
      <c r="C81" s="4">
        <v>501</v>
      </c>
      <c r="D81" s="4" t="s">
        <v>244</v>
      </c>
      <c r="E81" s="4">
        <v>69.790000000000006</v>
      </c>
      <c r="F81" s="5"/>
      <c r="G81" s="5">
        <v>89.5</v>
      </c>
      <c r="H81" s="7"/>
      <c r="I81" s="10"/>
      <c r="J81" s="4"/>
      <c r="K81" s="4"/>
      <c r="L81" s="4" t="s">
        <v>257</v>
      </c>
      <c r="M81" s="4">
        <v>501</v>
      </c>
      <c r="N81" s="4" t="s">
        <v>244</v>
      </c>
      <c r="O81" s="4">
        <v>69.790000000000006</v>
      </c>
      <c r="P81" s="5"/>
      <c r="Q81" s="5">
        <v>89.5</v>
      </c>
      <c r="R81" s="7"/>
      <c r="S81" s="10"/>
      <c r="V81" s="4" t="s">
        <v>258</v>
      </c>
      <c r="W81" s="4">
        <v>501</v>
      </c>
      <c r="X81" s="4" t="s">
        <v>244</v>
      </c>
      <c r="Y81" s="4">
        <v>69.790000000000006</v>
      </c>
      <c r="Z81" s="5"/>
      <c r="AA81" s="5">
        <v>89.15</v>
      </c>
      <c r="AB81" s="7"/>
      <c r="AC81" s="10"/>
      <c r="AD81" s="4"/>
      <c r="AE81" s="4"/>
      <c r="AF81" s="4" t="s">
        <v>258</v>
      </c>
      <c r="AG81" s="4">
        <v>501</v>
      </c>
      <c r="AH81" s="4" t="s">
        <v>244</v>
      </c>
      <c r="AI81" s="4">
        <v>69.790000000000006</v>
      </c>
      <c r="AJ81" s="5"/>
      <c r="AK81" s="5">
        <v>89.15</v>
      </c>
      <c r="AL81" s="7"/>
      <c r="AM81" s="10"/>
    </row>
    <row r="82" spans="2:39">
      <c r="B82" s="4" t="s">
        <v>257</v>
      </c>
      <c r="C82" s="4">
        <v>401</v>
      </c>
      <c r="D82" s="4" t="s">
        <v>244</v>
      </c>
      <c r="E82" s="4">
        <v>69.790000000000006</v>
      </c>
      <c r="F82" s="5"/>
      <c r="G82" s="5">
        <v>89.5</v>
      </c>
      <c r="H82" s="7"/>
      <c r="I82" s="10"/>
      <c r="J82" s="4"/>
      <c r="K82" s="4"/>
      <c r="L82" s="4" t="s">
        <v>257</v>
      </c>
      <c r="M82" s="4">
        <v>401</v>
      </c>
      <c r="N82" s="4" t="s">
        <v>244</v>
      </c>
      <c r="O82" s="4">
        <v>69.790000000000006</v>
      </c>
      <c r="P82" s="5"/>
      <c r="Q82" s="5">
        <v>89.5</v>
      </c>
      <c r="R82" s="7"/>
      <c r="S82" s="10"/>
      <c r="V82" s="4" t="s">
        <v>258</v>
      </c>
      <c r="W82" s="4">
        <v>401</v>
      </c>
      <c r="X82" s="4" t="s">
        <v>244</v>
      </c>
      <c r="Y82" s="4">
        <v>69.790000000000006</v>
      </c>
      <c r="Z82" s="5"/>
      <c r="AA82" s="5">
        <v>89.15</v>
      </c>
      <c r="AB82" s="7"/>
      <c r="AC82" s="10"/>
      <c r="AD82" s="4"/>
      <c r="AE82" s="4"/>
      <c r="AF82" s="4" t="s">
        <v>258</v>
      </c>
      <c r="AG82" s="4">
        <v>401</v>
      </c>
      <c r="AH82" s="4" t="s">
        <v>244</v>
      </c>
      <c r="AI82" s="4">
        <v>69.790000000000006</v>
      </c>
      <c r="AJ82" s="5"/>
      <c r="AK82" s="5">
        <v>89.15</v>
      </c>
      <c r="AL82" s="7"/>
      <c r="AM82" s="10"/>
    </row>
    <row r="83" spans="2:39">
      <c r="B83" s="4" t="s">
        <v>257</v>
      </c>
      <c r="C83" s="4">
        <v>301</v>
      </c>
      <c r="D83" s="4" t="s">
        <v>244</v>
      </c>
      <c r="E83" s="4">
        <v>69.790000000000006</v>
      </c>
      <c r="F83" s="5"/>
      <c r="G83" s="5">
        <v>89.5</v>
      </c>
      <c r="H83" s="7"/>
      <c r="I83" s="10"/>
      <c r="J83" s="4"/>
      <c r="K83" s="4"/>
      <c r="L83" s="4" t="s">
        <v>257</v>
      </c>
      <c r="M83" s="4">
        <v>301</v>
      </c>
      <c r="N83" s="4" t="s">
        <v>244</v>
      </c>
      <c r="O83" s="4">
        <v>69.790000000000006</v>
      </c>
      <c r="P83" s="5"/>
      <c r="Q83" s="5">
        <v>89.5</v>
      </c>
      <c r="R83" s="7"/>
      <c r="S83" s="10"/>
      <c r="V83" s="4" t="s">
        <v>258</v>
      </c>
      <c r="W83" s="4">
        <v>301</v>
      </c>
      <c r="X83" s="4" t="s">
        <v>244</v>
      </c>
      <c r="Y83" s="4">
        <v>69.790000000000006</v>
      </c>
      <c r="Z83" s="5"/>
      <c r="AA83" s="5">
        <v>89.15</v>
      </c>
      <c r="AB83" s="7"/>
      <c r="AC83" s="10"/>
      <c r="AD83" s="4"/>
      <c r="AE83" s="4"/>
      <c r="AF83" s="4" t="s">
        <v>258</v>
      </c>
      <c r="AG83" s="4">
        <v>301</v>
      </c>
      <c r="AH83" s="4" t="s">
        <v>244</v>
      </c>
      <c r="AI83" s="4">
        <v>69.790000000000006</v>
      </c>
      <c r="AJ83" s="5"/>
      <c r="AK83" s="5">
        <v>89.15</v>
      </c>
      <c r="AL83" s="7"/>
      <c r="AM83" s="10"/>
    </row>
    <row r="84" spans="2:39">
      <c r="B84" s="4" t="s">
        <v>257</v>
      </c>
      <c r="C84" s="4">
        <v>201</v>
      </c>
      <c r="D84" s="4" t="s">
        <v>244</v>
      </c>
      <c r="E84" s="4">
        <v>69.790000000000006</v>
      </c>
      <c r="F84" s="5"/>
      <c r="G84" s="5">
        <v>89.5</v>
      </c>
      <c r="H84" s="7"/>
      <c r="I84" s="10"/>
      <c r="J84" s="4"/>
      <c r="K84" s="4"/>
      <c r="L84" s="4" t="s">
        <v>257</v>
      </c>
      <c r="M84" s="4">
        <v>201</v>
      </c>
      <c r="N84" s="4" t="s">
        <v>244</v>
      </c>
      <c r="O84" s="4">
        <v>69.790000000000006</v>
      </c>
      <c r="P84" s="5"/>
      <c r="Q84" s="5">
        <v>89.5</v>
      </c>
      <c r="R84" s="7"/>
      <c r="S84" s="10"/>
      <c r="V84" s="4" t="s">
        <v>258</v>
      </c>
      <c r="W84" s="4">
        <v>201</v>
      </c>
      <c r="X84" s="4" t="s">
        <v>244</v>
      </c>
      <c r="Y84" s="4">
        <v>69.790000000000006</v>
      </c>
      <c r="Z84" s="5"/>
      <c r="AA84" s="5">
        <v>89.15</v>
      </c>
      <c r="AB84" s="7"/>
      <c r="AC84" s="10"/>
      <c r="AD84" s="4"/>
      <c r="AE84" s="4"/>
      <c r="AF84" s="4" t="s">
        <v>258</v>
      </c>
      <c r="AG84" s="4">
        <v>201</v>
      </c>
      <c r="AH84" s="4" t="s">
        <v>244</v>
      </c>
      <c r="AI84" s="4">
        <v>69.790000000000006</v>
      </c>
      <c r="AJ84" s="5"/>
      <c r="AK84" s="5">
        <v>89.15</v>
      </c>
      <c r="AL84" s="7"/>
      <c r="AM84" s="10"/>
    </row>
    <row r="85" spans="2:39">
      <c r="B85" s="4" t="s">
        <v>257</v>
      </c>
      <c r="C85" s="4">
        <v>101</v>
      </c>
      <c r="D85" s="4" t="s">
        <v>244</v>
      </c>
      <c r="E85" s="4">
        <v>69.790000000000006</v>
      </c>
      <c r="F85" s="5">
        <v>88.42</v>
      </c>
      <c r="G85" s="5">
        <v>89.5</v>
      </c>
      <c r="H85" s="7"/>
      <c r="I85" s="10"/>
      <c r="J85" s="4"/>
      <c r="K85" s="4"/>
      <c r="L85" s="4" t="s">
        <v>257</v>
      </c>
      <c r="M85" s="4">
        <v>101</v>
      </c>
      <c r="N85" s="4" t="s">
        <v>244</v>
      </c>
      <c r="O85" s="4">
        <v>69.790000000000006</v>
      </c>
      <c r="P85" s="5">
        <v>89.67</v>
      </c>
      <c r="Q85" s="5">
        <v>89.5</v>
      </c>
      <c r="R85" s="7"/>
      <c r="S85" s="10"/>
      <c r="V85" s="4" t="s">
        <v>258</v>
      </c>
      <c r="W85" s="4">
        <v>101</v>
      </c>
      <c r="X85" s="4" t="s">
        <v>244</v>
      </c>
      <c r="Y85" s="4">
        <v>69.790000000000006</v>
      </c>
      <c r="Z85" s="5">
        <v>89.21</v>
      </c>
      <c r="AA85" s="5">
        <v>89.15</v>
      </c>
      <c r="AB85" s="7"/>
      <c r="AC85" s="10"/>
      <c r="AD85" s="4"/>
      <c r="AE85" s="4"/>
      <c r="AF85" s="4" t="s">
        <v>258</v>
      </c>
      <c r="AG85" s="4">
        <v>101</v>
      </c>
      <c r="AH85" s="4" t="s">
        <v>244</v>
      </c>
      <c r="AI85" s="4">
        <v>69.790000000000006</v>
      </c>
      <c r="AJ85" s="5">
        <v>88.88</v>
      </c>
      <c r="AK85" s="5">
        <v>89.15</v>
      </c>
      <c r="AL85" s="7"/>
      <c r="AM85" s="10"/>
    </row>
    <row r="86" spans="2:39">
      <c r="B86" s="4"/>
      <c r="C86" s="4"/>
      <c r="D86" s="4"/>
      <c r="E86" s="4"/>
      <c r="F86" s="5"/>
      <c r="G86" s="5"/>
      <c r="H86" s="5"/>
      <c r="I86" s="11"/>
      <c r="J86" s="4"/>
      <c r="K86" s="4"/>
      <c r="L86" s="4"/>
      <c r="M86" s="4"/>
      <c r="N86" s="4"/>
      <c r="O86" s="4"/>
      <c r="P86" s="5"/>
      <c r="Q86" s="5"/>
      <c r="R86" s="5"/>
      <c r="S86" s="11"/>
      <c r="V86" s="4"/>
      <c r="W86" s="4"/>
      <c r="X86" s="4"/>
      <c r="Y86" s="4"/>
      <c r="Z86" s="4"/>
      <c r="AA86" s="13">
        <f>SUM(AA58:AA63,AA69:AA74,AA80:AA85,AK58:AK63,AK69:AK74,AK80:AK85)</f>
        <v>3668.16</v>
      </c>
      <c r="AB86" s="8">
        <f>AC86/AA86</f>
        <v>0</v>
      </c>
      <c r="AC86" s="12">
        <f>SUM(AC58:AC63,AC69:AC74,AC80:AC85,AM58:AM63,AM69:AM74,AM80:AM85)</f>
        <v>0</v>
      </c>
      <c r="AD86" s="4"/>
      <c r="AE86" s="4"/>
      <c r="AF86" s="4"/>
      <c r="AG86" s="4"/>
      <c r="AH86" s="4"/>
      <c r="AI86" s="4"/>
      <c r="AJ86" s="4"/>
      <c r="AK86" s="4"/>
      <c r="AL86" s="5"/>
      <c r="AM86" s="11"/>
    </row>
    <row r="87" spans="2:39">
      <c r="B87" s="4"/>
      <c r="C87" s="4"/>
      <c r="D87" s="4"/>
      <c r="E87" s="4"/>
      <c r="F87" s="5"/>
      <c r="G87" s="5"/>
      <c r="H87" s="5"/>
      <c r="I87" s="11"/>
      <c r="J87" s="4"/>
      <c r="K87" s="4"/>
      <c r="L87" s="4"/>
      <c r="M87" s="4"/>
      <c r="N87" s="4"/>
      <c r="O87" s="4"/>
      <c r="P87" s="5"/>
      <c r="Q87" s="5"/>
      <c r="R87" s="5"/>
      <c r="S87" s="11"/>
    </row>
    <row r="88" spans="2:39">
      <c r="B88" s="4"/>
      <c r="C88" s="4"/>
      <c r="D88" s="4"/>
      <c r="E88" s="4"/>
      <c r="F88" s="5"/>
      <c r="G88" s="5"/>
      <c r="H88" s="5"/>
      <c r="I88" s="11"/>
      <c r="J88" s="4"/>
      <c r="K88" s="4"/>
      <c r="L88" s="4"/>
      <c r="M88" s="4"/>
      <c r="N88" s="4"/>
      <c r="O88" s="4"/>
      <c r="P88" s="5"/>
      <c r="Q88" s="5"/>
      <c r="R88" s="5"/>
      <c r="S88" s="11"/>
    </row>
    <row r="89" spans="2:39">
      <c r="B89" s="4"/>
      <c r="C89" s="4"/>
      <c r="D89" s="4"/>
      <c r="E89" s="4"/>
      <c r="F89" s="5"/>
      <c r="G89" s="5"/>
      <c r="H89" s="5"/>
      <c r="I89" s="11"/>
      <c r="J89" s="4"/>
      <c r="K89" s="4"/>
      <c r="L89" s="4"/>
      <c r="M89" s="4"/>
      <c r="N89" s="4"/>
      <c r="O89" s="4"/>
      <c r="P89" s="5"/>
      <c r="Q89" s="5"/>
      <c r="R89" s="5"/>
      <c r="S89" s="11"/>
    </row>
    <row r="90" spans="2:39" ht="15">
      <c r="B90" s="4" t="s">
        <v>235</v>
      </c>
      <c r="C90" s="4" t="s">
        <v>236</v>
      </c>
      <c r="D90" s="4" t="s">
        <v>49</v>
      </c>
      <c r="E90" s="4" t="s">
        <v>237</v>
      </c>
      <c r="F90" s="5" t="s">
        <v>238</v>
      </c>
      <c r="G90" s="5" t="s">
        <v>5</v>
      </c>
      <c r="H90" s="6" t="s">
        <v>239</v>
      </c>
      <c r="I90" s="9" t="s">
        <v>240</v>
      </c>
      <c r="J90" s="4"/>
      <c r="K90" s="4"/>
      <c r="L90" s="4" t="s">
        <v>235</v>
      </c>
      <c r="M90" s="4" t="s">
        <v>236</v>
      </c>
      <c r="N90" s="4" t="s">
        <v>49</v>
      </c>
      <c r="O90" s="4" t="s">
        <v>237</v>
      </c>
      <c r="P90" s="5" t="s">
        <v>238</v>
      </c>
      <c r="Q90" s="5" t="s">
        <v>5</v>
      </c>
      <c r="R90" s="6" t="s">
        <v>239</v>
      </c>
      <c r="S90" s="9" t="s">
        <v>240</v>
      </c>
      <c r="V90" s="4" t="s">
        <v>235</v>
      </c>
      <c r="W90" s="4" t="s">
        <v>236</v>
      </c>
      <c r="X90" s="4" t="s">
        <v>49</v>
      </c>
      <c r="Y90" s="4" t="s">
        <v>237</v>
      </c>
      <c r="Z90" s="5" t="s">
        <v>238</v>
      </c>
      <c r="AA90" s="5" t="s">
        <v>5</v>
      </c>
      <c r="AB90" s="6" t="s">
        <v>239</v>
      </c>
      <c r="AC90" s="9" t="s">
        <v>240</v>
      </c>
      <c r="AD90" s="4"/>
      <c r="AE90" s="4"/>
      <c r="AF90" s="4" t="s">
        <v>235</v>
      </c>
      <c r="AG90" s="4" t="s">
        <v>236</v>
      </c>
      <c r="AH90" s="4" t="s">
        <v>49</v>
      </c>
      <c r="AI90" s="4" t="s">
        <v>237</v>
      </c>
      <c r="AJ90" s="5" t="s">
        <v>238</v>
      </c>
      <c r="AK90" s="5" t="s">
        <v>5</v>
      </c>
      <c r="AL90" s="6" t="s">
        <v>239</v>
      </c>
      <c r="AM90" s="9" t="s">
        <v>240</v>
      </c>
    </row>
    <row r="91" spans="2:39">
      <c r="B91" s="4" t="s">
        <v>259</v>
      </c>
      <c r="C91" s="4">
        <v>601</v>
      </c>
      <c r="D91" s="4" t="s">
        <v>244</v>
      </c>
      <c r="E91" s="4">
        <v>69.790000000000006</v>
      </c>
      <c r="F91" s="1"/>
      <c r="G91" s="5">
        <v>89.5</v>
      </c>
      <c r="H91" s="7"/>
      <c r="I91" s="10"/>
      <c r="J91" s="4"/>
      <c r="K91" s="4"/>
      <c r="L91" s="4" t="s">
        <v>259</v>
      </c>
      <c r="M91" s="4">
        <v>601</v>
      </c>
      <c r="N91" s="4" t="s">
        <v>244</v>
      </c>
      <c r="O91" s="4">
        <v>69.790000000000006</v>
      </c>
      <c r="P91" s="1"/>
      <c r="Q91" s="5">
        <v>89.5</v>
      </c>
      <c r="R91" s="7"/>
      <c r="S91" s="10"/>
      <c r="V91" s="4" t="s">
        <v>260</v>
      </c>
      <c r="W91" s="4">
        <v>601</v>
      </c>
      <c r="X91" s="4" t="s">
        <v>244</v>
      </c>
      <c r="Y91" s="4">
        <v>69.790000000000006</v>
      </c>
      <c r="AA91" s="5">
        <v>89.37</v>
      </c>
      <c r="AB91" s="7"/>
      <c r="AC91" s="10"/>
      <c r="AD91" s="4"/>
      <c r="AE91" s="4"/>
      <c r="AF91" s="4" t="s">
        <v>260</v>
      </c>
      <c r="AG91" s="4">
        <v>601</v>
      </c>
      <c r="AH91" s="4" t="s">
        <v>244</v>
      </c>
      <c r="AI91" s="4">
        <v>69.790000000000006</v>
      </c>
      <c r="AK91" s="5">
        <v>89.37</v>
      </c>
      <c r="AL91" s="7"/>
      <c r="AM91" s="10"/>
    </row>
    <row r="92" spans="2:39">
      <c r="B92" s="4" t="s">
        <v>259</v>
      </c>
      <c r="C92" s="4">
        <v>501</v>
      </c>
      <c r="D92" s="4" t="s">
        <v>244</v>
      </c>
      <c r="E92" s="4">
        <v>69.790000000000006</v>
      </c>
      <c r="F92" s="5"/>
      <c r="G92" s="5">
        <v>89.5</v>
      </c>
      <c r="H92" s="7"/>
      <c r="I92" s="10"/>
      <c r="J92" s="4"/>
      <c r="K92" s="4"/>
      <c r="L92" s="4" t="s">
        <v>259</v>
      </c>
      <c r="M92" s="4">
        <v>501</v>
      </c>
      <c r="N92" s="4" t="s">
        <v>244</v>
      </c>
      <c r="O92" s="4">
        <v>69.790000000000006</v>
      </c>
      <c r="P92" s="5"/>
      <c r="Q92" s="5">
        <v>89.5</v>
      </c>
      <c r="R92" s="7"/>
      <c r="S92" s="10"/>
      <c r="V92" s="4" t="s">
        <v>260</v>
      </c>
      <c r="W92" s="4">
        <v>501</v>
      </c>
      <c r="X92" s="4" t="s">
        <v>244</v>
      </c>
      <c r="Y92" s="4">
        <v>69.790000000000006</v>
      </c>
      <c r="Z92" s="5"/>
      <c r="AA92" s="5">
        <v>89.37</v>
      </c>
      <c r="AB92" s="7"/>
      <c r="AC92" s="10"/>
      <c r="AD92" s="4"/>
      <c r="AE92" s="4"/>
      <c r="AF92" s="4" t="s">
        <v>260</v>
      </c>
      <c r="AG92" s="4">
        <v>501</v>
      </c>
      <c r="AH92" s="4" t="s">
        <v>244</v>
      </c>
      <c r="AI92" s="4">
        <v>69.790000000000006</v>
      </c>
      <c r="AJ92" s="5"/>
      <c r="AK92" s="5">
        <v>89.37</v>
      </c>
      <c r="AL92" s="7"/>
      <c r="AM92" s="10"/>
    </row>
    <row r="93" spans="2:39">
      <c r="B93" s="4" t="s">
        <v>259</v>
      </c>
      <c r="C93" s="4">
        <v>401</v>
      </c>
      <c r="D93" s="4" t="s">
        <v>244</v>
      </c>
      <c r="E93" s="4">
        <v>69.790000000000006</v>
      </c>
      <c r="F93" s="5"/>
      <c r="G93" s="5">
        <v>89.5</v>
      </c>
      <c r="H93" s="7"/>
      <c r="I93" s="10"/>
      <c r="J93" s="4"/>
      <c r="K93" s="4"/>
      <c r="L93" s="4" t="s">
        <v>259</v>
      </c>
      <c r="M93" s="4">
        <v>401</v>
      </c>
      <c r="N93" s="4" t="s">
        <v>244</v>
      </c>
      <c r="O93" s="4">
        <v>69.790000000000006</v>
      </c>
      <c r="P93" s="5"/>
      <c r="Q93" s="5">
        <v>89.5</v>
      </c>
      <c r="R93" s="7"/>
      <c r="S93" s="10"/>
      <c r="V93" s="4" t="s">
        <v>260</v>
      </c>
      <c r="W93" s="4">
        <v>401</v>
      </c>
      <c r="X93" s="4" t="s">
        <v>244</v>
      </c>
      <c r="Y93" s="4">
        <v>69.790000000000006</v>
      </c>
      <c r="Z93" s="5"/>
      <c r="AA93" s="5">
        <v>89.37</v>
      </c>
      <c r="AB93" s="7"/>
      <c r="AC93" s="10"/>
      <c r="AD93" s="4"/>
      <c r="AE93" s="4"/>
      <c r="AF93" s="4" t="s">
        <v>260</v>
      </c>
      <c r="AG93" s="4">
        <v>401</v>
      </c>
      <c r="AH93" s="4" t="s">
        <v>244</v>
      </c>
      <c r="AI93" s="4">
        <v>69.790000000000006</v>
      </c>
      <c r="AJ93" s="5"/>
      <c r="AK93" s="5">
        <v>89.37</v>
      </c>
      <c r="AL93" s="7"/>
      <c r="AM93" s="10"/>
    </row>
    <row r="94" spans="2:39">
      <c r="B94" s="4" t="s">
        <v>259</v>
      </c>
      <c r="C94" s="4">
        <v>301</v>
      </c>
      <c r="D94" s="4" t="s">
        <v>244</v>
      </c>
      <c r="E94" s="4">
        <v>69.790000000000006</v>
      </c>
      <c r="F94" s="5"/>
      <c r="G94" s="5">
        <v>89.5</v>
      </c>
      <c r="H94" s="7"/>
      <c r="I94" s="10"/>
      <c r="J94" s="4"/>
      <c r="K94" s="4"/>
      <c r="L94" s="4" t="s">
        <v>259</v>
      </c>
      <c r="M94" s="4">
        <v>301</v>
      </c>
      <c r="N94" s="4" t="s">
        <v>244</v>
      </c>
      <c r="O94" s="4">
        <v>69.790000000000006</v>
      </c>
      <c r="P94" s="5"/>
      <c r="Q94" s="5">
        <v>89.5</v>
      </c>
      <c r="R94" s="7"/>
      <c r="S94" s="10"/>
      <c r="V94" s="4" t="s">
        <v>260</v>
      </c>
      <c r="W94" s="4">
        <v>301</v>
      </c>
      <c r="X94" s="4" t="s">
        <v>244</v>
      </c>
      <c r="Y94" s="4">
        <v>69.790000000000006</v>
      </c>
      <c r="Z94" s="5"/>
      <c r="AA94" s="5">
        <v>89.37</v>
      </c>
      <c r="AB94" s="7"/>
      <c r="AC94" s="10"/>
      <c r="AD94" s="4"/>
      <c r="AE94" s="4"/>
      <c r="AF94" s="4" t="s">
        <v>260</v>
      </c>
      <c r="AG94" s="4">
        <v>301</v>
      </c>
      <c r="AH94" s="4" t="s">
        <v>244</v>
      </c>
      <c r="AI94" s="4">
        <v>69.790000000000006</v>
      </c>
      <c r="AJ94" s="5"/>
      <c r="AK94" s="5">
        <v>89.37</v>
      </c>
      <c r="AL94" s="7"/>
      <c r="AM94" s="10"/>
    </row>
    <row r="95" spans="2:39">
      <c r="B95" s="4" t="s">
        <v>259</v>
      </c>
      <c r="C95" s="4">
        <v>201</v>
      </c>
      <c r="D95" s="4" t="s">
        <v>244</v>
      </c>
      <c r="E95" s="4">
        <v>69.790000000000006</v>
      </c>
      <c r="F95" s="5"/>
      <c r="G95" s="5">
        <v>89.5</v>
      </c>
      <c r="H95" s="7"/>
      <c r="I95" s="10"/>
      <c r="J95" s="4"/>
      <c r="K95" s="4"/>
      <c r="L95" s="4" t="s">
        <v>259</v>
      </c>
      <c r="M95" s="4">
        <v>201</v>
      </c>
      <c r="N95" s="4" t="s">
        <v>244</v>
      </c>
      <c r="O95" s="4">
        <v>69.790000000000006</v>
      </c>
      <c r="P95" s="5"/>
      <c r="Q95" s="5">
        <v>89.5</v>
      </c>
      <c r="R95" s="7"/>
      <c r="S95" s="10"/>
      <c r="V95" s="4" t="s">
        <v>260</v>
      </c>
      <c r="W95" s="4">
        <v>201</v>
      </c>
      <c r="X95" s="4" t="s">
        <v>244</v>
      </c>
      <c r="Y95" s="4">
        <v>69.790000000000006</v>
      </c>
      <c r="Z95" s="5"/>
      <c r="AA95" s="5">
        <v>89.37</v>
      </c>
      <c r="AB95" s="7"/>
      <c r="AC95" s="10"/>
      <c r="AD95" s="4"/>
      <c r="AE95" s="4"/>
      <c r="AF95" s="4" t="s">
        <v>260</v>
      </c>
      <c r="AG95" s="4">
        <v>201</v>
      </c>
      <c r="AH95" s="4" t="s">
        <v>244</v>
      </c>
      <c r="AI95" s="4">
        <v>69.790000000000006</v>
      </c>
      <c r="AJ95" s="5"/>
      <c r="AK95" s="5">
        <v>89.37</v>
      </c>
      <c r="AL95" s="7"/>
      <c r="AM95" s="10"/>
    </row>
    <row r="96" spans="2:39">
      <c r="B96" s="4" t="s">
        <v>259</v>
      </c>
      <c r="C96" s="4">
        <v>101</v>
      </c>
      <c r="D96" s="4" t="s">
        <v>244</v>
      </c>
      <c r="E96" s="4">
        <v>69.790000000000006</v>
      </c>
      <c r="F96" s="5">
        <v>89.21</v>
      </c>
      <c r="G96" s="5">
        <v>89.5</v>
      </c>
      <c r="H96" s="7"/>
      <c r="I96" s="10"/>
      <c r="J96" s="4"/>
      <c r="K96" s="4"/>
      <c r="L96" s="4" t="s">
        <v>259</v>
      </c>
      <c r="M96" s="4">
        <v>101</v>
      </c>
      <c r="N96" s="4" t="s">
        <v>244</v>
      </c>
      <c r="O96" s="4">
        <v>69.790000000000006</v>
      </c>
      <c r="P96" s="5">
        <v>88.88</v>
      </c>
      <c r="Q96" s="5">
        <v>89.5</v>
      </c>
      <c r="R96" s="7"/>
      <c r="S96" s="10"/>
      <c r="V96" s="4" t="s">
        <v>260</v>
      </c>
      <c r="W96" s="4">
        <v>101</v>
      </c>
      <c r="X96" s="4" t="s">
        <v>244</v>
      </c>
      <c r="Y96" s="4">
        <v>69.790000000000006</v>
      </c>
      <c r="Z96" s="5">
        <v>88.42</v>
      </c>
      <c r="AA96" s="5">
        <v>89.37</v>
      </c>
      <c r="AB96" s="7"/>
      <c r="AC96" s="10"/>
      <c r="AD96" s="4"/>
      <c r="AE96" s="4"/>
      <c r="AF96" s="4" t="s">
        <v>260</v>
      </c>
      <c r="AG96" s="4">
        <v>101</v>
      </c>
      <c r="AH96" s="4" t="s">
        <v>244</v>
      </c>
      <c r="AI96" s="4">
        <v>69.790000000000006</v>
      </c>
      <c r="AJ96" s="5">
        <v>70.849999999999994</v>
      </c>
      <c r="AK96" s="5">
        <v>89.37</v>
      </c>
      <c r="AL96" s="7"/>
      <c r="AM96" s="10"/>
    </row>
    <row r="97" spans="2:39">
      <c r="B97" s="4"/>
      <c r="C97" s="4"/>
      <c r="D97" s="4"/>
      <c r="E97" s="4"/>
      <c r="F97" s="5"/>
      <c r="G97" s="8">
        <f>SUM(G80:G85,G91:G96,Q80:Q85,Q91:Q96)</f>
        <v>2148</v>
      </c>
      <c r="H97" s="8">
        <f>I97/G97</f>
        <v>0</v>
      </c>
      <c r="I97" s="12">
        <f>SUM(I80:I85,I91:I96,S80:S85,S91:S96)</f>
        <v>0</v>
      </c>
      <c r="J97" s="4"/>
      <c r="K97" s="4"/>
      <c r="L97" s="4"/>
      <c r="M97" s="4"/>
      <c r="N97" s="4"/>
      <c r="O97" s="4"/>
      <c r="P97" s="5"/>
      <c r="Q97" s="5"/>
      <c r="R97" s="5"/>
      <c r="S97" s="11"/>
      <c r="V97" s="4"/>
      <c r="W97" s="4"/>
      <c r="X97" s="4"/>
      <c r="Y97" s="4"/>
      <c r="Z97" s="4"/>
      <c r="AA97" s="4"/>
      <c r="AB97" s="4"/>
      <c r="AC97" s="11"/>
      <c r="AD97" s="4"/>
      <c r="AE97" s="4"/>
      <c r="AF97" s="4"/>
      <c r="AG97" s="4"/>
      <c r="AH97" s="4"/>
      <c r="AI97" s="4"/>
      <c r="AJ97" s="4"/>
      <c r="AK97" s="4"/>
      <c r="AL97" s="5"/>
      <c r="AM97" s="11"/>
    </row>
    <row r="98" spans="2:39">
      <c r="V98" s="4"/>
      <c r="W98" s="4"/>
      <c r="X98" s="4"/>
      <c r="Y98" s="4"/>
      <c r="Z98" s="4"/>
      <c r="AA98" s="4"/>
      <c r="AB98" s="4"/>
      <c r="AC98" s="11"/>
      <c r="AD98" s="4"/>
      <c r="AE98" s="4"/>
      <c r="AF98" s="4"/>
      <c r="AG98" s="4"/>
      <c r="AH98" s="4"/>
      <c r="AI98" s="4"/>
      <c r="AJ98" s="4"/>
      <c r="AK98" s="4"/>
      <c r="AL98" s="5"/>
      <c r="AM98" s="11"/>
    </row>
    <row r="99" spans="2:39">
      <c r="V99" s="4"/>
      <c r="W99" s="4"/>
      <c r="X99" s="4"/>
      <c r="Y99" s="4"/>
      <c r="Z99" s="4"/>
      <c r="AA99" s="4"/>
      <c r="AB99" s="4"/>
      <c r="AC99" s="11"/>
      <c r="AD99" s="4"/>
      <c r="AE99" s="4"/>
      <c r="AF99" s="4"/>
      <c r="AG99" s="4"/>
      <c r="AH99" s="4"/>
      <c r="AI99" s="4"/>
      <c r="AJ99" s="4"/>
      <c r="AK99" s="4"/>
      <c r="AL99" s="5"/>
      <c r="AM99" s="11"/>
    </row>
    <row r="100" spans="2:39">
      <c r="V100" s="4"/>
      <c r="W100" s="4"/>
      <c r="X100" s="4"/>
      <c r="Y100" s="4"/>
      <c r="Z100" s="4"/>
      <c r="AA100" s="4"/>
      <c r="AB100" s="4"/>
      <c r="AC100" s="11"/>
      <c r="AD100" s="4"/>
      <c r="AE100" s="4"/>
      <c r="AF100" s="4"/>
      <c r="AG100" s="4"/>
      <c r="AH100" s="4"/>
      <c r="AI100" s="4"/>
      <c r="AJ100" s="4"/>
      <c r="AK100" s="4"/>
      <c r="AL100" s="5"/>
      <c r="AM100" s="11"/>
    </row>
    <row r="101" spans="2:39" ht="15">
      <c r="B101" s="4" t="s">
        <v>235</v>
      </c>
      <c r="C101" s="4" t="s">
        <v>236</v>
      </c>
      <c r="D101" s="4" t="s">
        <v>49</v>
      </c>
      <c r="E101" s="4" t="s">
        <v>237</v>
      </c>
      <c r="F101" s="5" t="s">
        <v>238</v>
      </c>
      <c r="G101" s="5" t="s">
        <v>5</v>
      </c>
      <c r="H101" s="6" t="s">
        <v>239</v>
      </c>
      <c r="I101" s="9" t="s">
        <v>240</v>
      </c>
      <c r="J101" s="4"/>
      <c r="K101" s="4"/>
      <c r="L101" s="4" t="s">
        <v>235</v>
      </c>
      <c r="M101" s="4" t="s">
        <v>236</v>
      </c>
      <c r="N101" s="4" t="s">
        <v>49</v>
      </c>
      <c r="O101" s="4" t="s">
        <v>237</v>
      </c>
      <c r="P101" s="5" t="s">
        <v>238</v>
      </c>
      <c r="Q101" s="5" t="s">
        <v>5</v>
      </c>
      <c r="R101" s="6" t="s">
        <v>239</v>
      </c>
      <c r="S101" s="9" t="s">
        <v>240</v>
      </c>
      <c r="V101" s="4" t="s">
        <v>235</v>
      </c>
      <c r="W101" s="4" t="s">
        <v>236</v>
      </c>
      <c r="X101" s="4" t="s">
        <v>49</v>
      </c>
      <c r="Y101" s="4" t="s">
        <v>237</v>
      </c>
      <c r="Z101" s="5" t="s">
        <v>238</v>
      </c>
      <c r="AA101" s="5" t="s">
        <v>5</v>
      </c>
      <c r="AB101" s="6" t="s">
        <v>239</v>
      </c>
      <c r="AC101" s="9" t="s">
        <v>240</v>
      </c>
      <c r="AD101" s="4"/>
      <c r="AE101" s="4"/>
      <c r="AF101" s="4" t="s">
        <v>235</v>
      </c>
      <c r="AG101" s="4" t="s">
        <v>236</v>
      </c>
      <c r="AH101" s="4" t="s">
        <v>49</v>
      </c>
      <c r="AI101" s="4" t="s">
        <v>237</v>
      </c>
      <c r="AJ101" s="5" t="s">
        <v>238</v>
      </c>
      <c r="AK101" s="5" t="s">
        <v>5</v>
      </c>
      <c r="AL101" s="6" t="s">
        <v>239</v>
      </c>
      <c r="AM101" s="9" t="s">
        <v>240</v>
      </c>
    </row>
    <row r="102" spans="2:39">
      <c r="B102" s="4" t="s">
        <v>261</v>
      </c>
      <c r="C102" s="4">
        <v>601</v>
      </c>
      <c r="D102" s="4" t="s">
        <v>242</v>
      </c>
      <c r="E102" s="4">
        <v>105.18</v>
      </c>
      <c r="F102" s="1"/>
      <c r="G102" s="5">
        <v>129.01</v>
      </c>
      <c r="H102" s="7"/>
      <c r="I102" s="10"/>
      <c r="J102" s="4"/>
      <c r="K102" s="4"/>
      <c r="L102" s="4" t="s">
        <v>261</v>
      </c>
      <c r="M102" s="4">
        <v>601</v>
      </c>
      <c r="N102" s="4" t="s">
        <v>244</v>
      </c>
      <c r="O102" s="4">
        <v>72.760000000000005</v>
      </c>
      <c r="P102" s="1"/>
      <c r="Q102" s="5">
        <v>89.24</v>
      </c>
      <c r="R102" s="7"/>
      <c r="S102" s="10"/>
      <c r="V102" s="4" t="s">
        <v>262</v>
      </c>
      <c r="W102" s="4">
        <v>601</v>
      </c>
      <c r="X102" s="4" t="s">
        <v>244</v>
      </c>
      <c r="Y102" s="4">
        <v>69.790000000000006</v>
      </c>
      <c r="AA102" s="5">
        <v>89.37</v>
      </c>
      <c r="AB102" s="7"/>
      <c r="AC102" s="10"/>
      <c r="AD102" s="4"/>
      <c r="AE102" s="4"/>
      <c r="AF102" s="4" t="s">
        <v>262</v>
      </c>
      <c r="AG102" s="4">
        <v>601</v>
      </c>
      <c r="AH102" s="4" t="s">
        <v>244</v>
      </c>
      <c r="AI102" s="4">
        <v>69.790000000000006</v>
      </c>
      <c r="AK102" s="5">
        <v>89.37</v>
      </c>
      <c r="AL102" s="7"/>
      <c r="AM102" s="10"/>
    </row>
    <row r="103" spans="2:39">
      <c r="B103" s="4" t="s">
        <v>261</v>
      </c>
      <c r="C103" s="4">
        <v>501</v>
      </c>
      <c r="D103" s="4" t="s">
        <v>242</v>
      </c>
      <c r="E103" s="4">
        <v>105.18</v>
      </c>
      <c r="F103" s="5"/>
      <c r="G103" s="5">
        <v>129.01</v>
      </c>
      <c r="H103" s="7"/>
      <c r="I103" s="10"/>
      <c r="J103" s="4"/>
      <c r="K103" s="4"/>
      <c r="L103" s="4" t="s">
        <v>261</v>
      </c>
      <c r="M103" s="4">
        <v>501</v>
      </c>
      <c r="N103" s="4" t="s">
        <v>244</v>
      </c>
      <c r="O103" s="4">
        <v>72.760000000000005</v>
      </c>
      <c r="P103" s="5"/>
      <c r="Q103" s="5">
        <v>89.24</v>
      </c>
      <c r="R103" s="7"/>
      <c r="S103" s="10"/>
      <c r="V103" s="4" t="s">
        <v>262</v>
      </c>
      <c r="W103" s="4">
        <v>501</v>
      </c>
      <c r="X103" s="4" t="s">
        <v>244</v>
      </c>
      <c r="Y103" s="4">
        <v>69.790000000000006</v>
      </c>
      <c r="Z103" s="5"/>
      <c r="AA103" s="5">
        <v>89.37</v>
      </c>
      <c r="AB103" s="7"/>
      <c r="AC103" s="10"/>
      <c r="AD103" s="4"/>
      <c r="AE103" s="4"/>
      <c r="AF103" s="4" t="s">
        <v>262</v>
      </c>
      <c r="AG103" s="4">
        <v>501</v>
      </c>
      <c r="AH103" s="4" t="s">
        <v>244</v>
      </c>
      <c r="AI103" s="4">
        <v>69.790000000000006</v>
      </c>
      <c r="AJ103" s="5"/>
      <c r="AK103" s="5">
        <v>89.37</v>
      </c>
      <c r="AL103" s="7"/>
      <c r="AM103" s="10"/>
    </row>
    <row r="104" spans="2:39">
      <c r="B104" s="4" t="s">
        <v>261</v>
      </c>
      <c r="C104" s="4">
        <v>401</v>
      </c>
      <c r="D104" s="4" t="s">
        <v>242</v>
      </c>
      <c r="E104" s="4">
        <v>105.18</v>
      </c>
      <c r="F104" s="5"/>
      <c r="G104" s="5">
        <v>129.01</v>
      </c>
      <c r="H104" s="7"/>
      <c r="I104" s="10"/>
      <c r="J104" s="4"/>
      <c r="K104" s="4"/>
      <c r="L104" s="4" t="s">
        <v>261</v>
      </c>
      <c r="M104" s="4">
        <v>401</v>
      </c>
      <c r="N104" s="4" t="s">
        <v>244</v>
      </c>
      <c r="O104" s="4">
        <v>72.760000000000005</v>
      </c>
      <c r="P104" s="5"/>
      <c r="Q104" s="5">
        <v>89.24</v>
      </c>
      <c r="R104" s="7"/>
      <c r="S104" s="10"/>
      <c r="V104" s="4" t="s">
        <v>262</v>
      </c>
      <c r="W104" s="4">
        <v>401</v>
      </c>
      <c r="X104" s="4" t="s">
        <v>244</v>
      </c>
      <c r="Y104" s="4">
        <v>69.790000000000006</v>
      </c>
      <c r="Z104" s="5"/>
      <c r="AA104" s="5">
        <v>89.37</v>
      </c>
      <c r="AB104" s="7"/>
      <c r="AC104" s="10"/>
      <c r="AD104" s="4"/>
      <c r="AE104" s="4"/>
      <c r="AF104" s="4" t="s">
        <v>262</v>
      </c>
      <c r="AG104" s="4">
        <v>401</v>
      </c>
      <c r="AH104" s="4" t="s">
        <v>244</v>
      </c>
      <c r="AI104" s="4">
        <v>69.790000000000006</v>
      </c>
      <c r="AJ104" s="5"/>
      <c r="AK104" s="5">
        <v>89.37</v>
      </c>
      <c r="AL104" s="7"/>
      <c r="AM104" s="10"/>
    </row>
    <row r="105" spans="2:39">
      <c r="B105" s="4" t="s">
        <v>261</v>
      </c>
      <c r="C105" s="4">
        <v>301</v>
      </c>
      <c r="D105" s="4" t="s">
        <v>242</v>
      </c>
      <c r="E105" s="4">
        <v>105.18</v>
      </c>
      <c r="F105" s="5"/>
      <c r="G105" s="5">
        <v>129.01</v>
      </c>
      <c r="H105" s="7"/>
      <c r="I105" s="10"/>
      <c r="J105" s="4"/>
      <c r="K105" s="4"/>
      <c r="L105" s="4" t="s">
        <v>261</v>
      </c>
      <c r="M105" s="4">
        <v>301</v>
      </c>
      <c r="N105" s="4" t="s">
        <v>244</v>
      </c>
      <c r="O105" s="4">
        <v>72.760000000000005</v>
      </c>
      <c r="P105" s="5"/>
      <c r="Q105" s="5">
        <v>89.24</v>
      </c>
      <c r="R105" s="7"/>
      <c r="S105" s="10"/>
      <c r="V105" s="4" t="s">
        <v>262</v>
      </c>
      <c r="W105" s="4">
        <v>301</v>
      </c>
      <c r="X105" s="4" t="s">
        <v>244</v>
      </c>
      <c r="Y105" s="4">
        <v>69.790000000000006</v>
      </c>
      <c r="Z105" s="5"/>
      <c r="AA105" s="5">
        <v>89.37</v>
      </c>
      <c r="AB105" s="7"/>
      <c r="AC105" s="10"/>
      <c r="AD105" s="4"/>
      <c r="AE105" s="4"/>
      <c r="AF105" s="4" t="s">
        <v>262</v>
      </c>
      <c r="AG105" s="4">
        <v>301</v>
      </c>
      <c r="AH105" s="4" t="s">
        <v>244</v>
      </c>
      <c r="AI105" s="4">
        <v>69.790000000000006</v>
      </c>
      <c r="AJ105" s="5"/>
      <c r="AK105" s="5">
        <v>89.37</v>
      </c>
      <c r="AL105" s="7"/>
      <c r="AM105" s="10"/>
    </row>
    <row r="106" spans="2:39">
      <c r="B106" s="4" t="s">
        <v>261</v>
      </c>
      <c r="C106" s="4">
        <v>201</v>
      </c>
      <c r="D106" s="4" t="s">
        <v>242</v>
      </c>
      <c r="E106" s="4">
        <v>105.18</v>
      </c>
      <c r="F106" s="5"/>
      <c r="G106" s="5">
        <v>129.01</v>
      </c>
      <c r="H106" s="7"/>
      <c r="I106" s="10"/>
      <c r="J106" s="4"/>
      <c r="K106" s="4"/>
      <c r="L106" s="4" t="s">
        <v>261</v>
      </c>
      <c r="M106" s="4">
        <v>201</v>
      </c>
      <c r="N106" s="4" t="s">
        <v>244</v>
      </c>
      <c r="O106" s="4">
        <v>72.760000000000005</v>
      </c>
      <c r="P106" s="5"/>
      <c r="Q106" s="5">
        <v>89.24</v>
      </c>
      <c r="R106" s="7"/>
      <c r="S106" s="10"/>
      <c r="V106" s="4" t="s">
        <v>262</v>
      </c>
      <c r="W106" s="4">
        <v>201</v>
      </c>
      <c r="X106" s="4" t="s">
        <v>244</v>
      </c>
      <c r="Y106" s="4">
        <v>69.790000000000006</v>
      </c>
      <c r="Z106" s="5"/>
      <c r="AA106" s="5">
        <v>89.37</v>
      </c>
      <c r="AB106" s="7"/>
      <c r="AC106" s="10"/>
      <c r="AD106" s="4"/>
      <c r="AE106" s="4"/>
      <c r="AF106" s="4" t="s">
        <v>262</v>
      </c>
      <c r="AG106" s="4">
        <v>201</v>
      </c>
      <c r="AH106" s="4" t="s">
        <v>244</v>
      </c>
      <c r="AI106" s="4">
        <v>69.790000000000006</v>
      </c>
      <c r="AJ106" s="5"/>
      <c r="AK106" s="5">
        <v>89.37</v>
      </c>
      <c r="AL106" s="7"/>
      <c r="AM106" s="10"/>
    </row>
    <row r="107" spans="2:39">
      <c r="B107" s="4" t="s">
        <v>261</v>
      </c>
      <c r="C107" s="4">
        <v>101</v>
      </c>
      <c r="D107" s="4" t="s">
        <v>242</v>
      </c>
      <c r="E107" s="4">
        <v>105.18</v>
      </c>
      <c r="F107" s="5">
        <v>136.07</v>
      </c>
      <c r="G107" s="5">
        <v>129.01</v>
      </c>
      <c r="H107" s="7"/>
      <c r="I107" s="10"/>
      <c r="J107" s="4"/>
      <c r="K107" s="4"/>
      <c r="L107" s="4" t="s">
        <v>261</v>
      </c>
      <c r="M107" s="4">
        <v>101</v>
      </c>
      <c r="N107" s="4" t="s">
        <v>244</v>
      </c>
      <c r="O107" s="4">
        <v>72.760000000000005</v>
      </c>
      <c r="P107" s="5">
        <v>94.3</v>
      </c>
      <c r="Q107" s="5">
        <v>89.24</v>
      </c>
      <c r="R107" s="7"/>
      <c r="S107" s="10"/>
      <c r="V107" s="4" t="s">
        <v>262</v>
      </c>
      <c r="W107" s="4">
        <v>101</v>
      </c>
      <c r="X107" s="4" t="s">
        <v>244</v>
      </c>
      <c r="Y107" s="4">
        <v>69.790000000000006</v>
      </c>
      <c r="Z107" s="5">
        <v>89.65</v>
      </c>
      <c r="AA107" s="5">
        <v>89.37</v>
      </c>
      <c r="AB107" s="7"/>
      <c r="AC107" s="10"/>
      <c r="AD107" s="4"/>
      <c r="AE107" s="4"/>
      <c r="AF107" s="4" t="s">
        <v>262</v>
      </c>
      <c r="AG107" s="4">
        <v>101</v>
      </c>
      <c r="AH107" s="4" t="s">
        <v>244</v>
      </c>
      <c r="AI107" s="4">
        <v>69.790000000000006</v>
      </c>
      <c r="AJ107" s="5">
        <v>70.05</v>
      </c>
      <c r="AK107" s="5">
        <v>89.37</v>
      </c>
      <c r="AL107" s="7"/>
      <c r="AM107" s="10"/>
    </row>
    <row r="108" spans="2:39">
      <c r="B108" s="4"/>
      <c r="C108" s="4"/>
      <c r="D108" s="4"/>
      <c r="E108" s="4"/>
      <c r="F108" s="5"/>
      <c r="G108" s="5"/>
      <c r="H108" s="5"/>
      <c r="I108" s="11"/>
      <c r="J108" s="4"/>
      <c r="K108" s="4"/>
      <c r="L108" s="4"/>
      <c r="M108" s="4"/>
      <c r="N108" s="4"/>
      <c r="O108" s="4"/>
      <c r="P108" s="5"/>
      <c r="Q108" s="5"/>
      <c r="R108" s="5"/>
      <c r="S108" s="11"/>
      <c r="V108" s="4"/>
      <c r="W108" s="4"/>
      <c r="X108" s="4"/>
      <c r="Y108" s="4"/>
      <c r="Z108" s="4"/>
      <c r="AA108" s="4"/>
      <c r="AB108" s="4"/>
      <c r="AC108" s="11"/>
      <c r="AD108" s="4"/>
      <c r="AE108" s="4"/>
      <c r="AF108" s="4"/>
      <c r="AG108" s="4"/>
      <c r="AH108" s="4"/>
      <c r="AI108" s="4"/>
      <c r="AJ108" s="4"/>
      <c r="AK108" s="4"/>
      <c r="AL108" s="5"/>
      <c r="AM108" s="11"/>
    </row>
    <row r="109" spans="2:39">
      <c r="B109" s="4"/>
      <c r="C109" s="4"/>
      <c r="D109" s="4"/>
      <c r="E109" s="4"/>
      <c r="F109" s="5"/>
      <c r="G109" s="5"/>
      <c r="H109" s="5"/>
      <c r="I109" s="11"/>
      <c r="J109" s="4"/>
      <c r="K109" s="4"/>
      <c r="L109" s="4"/>
      <c r="M109" s="4"/>
      <c r="N109" s="4"/>
      <c r="O109" s="4"/>
      <c r="P109" s="5"/>
      <c r="Q109" s="5"/>
      <c r="R109" s="5"/>
      <c r="S109" s="11"/>
      <c r="V109" s="4"/>
      <c r="W109" s="4"/>
      <c r="X109" s="4"/>
      <c r="Y109" s="4"/>
      <c r="Z109" s="4"/>
      <c r="AA109" s="4"/>
      <c r="AB109" s="4"/>
      <c r="AC109" s="11"/>
      <c r="AD109" s="4"/>
      <c r="AE109" s="4"/>
      <c r="AF109" s="4"/>
      <c r="AG109" s="4"/>
      <c r="AH109" s="4"/>
      <c r="AI109" s="4"/>
      <c r="AJ109" s="4"/>
      <c r="AK109" s="4"/>
      <c r="AL109" s="5"/>
      <c r="AM109" s="11"/>
    </row>
    <row r="110" spans="2:39">
      <c r="B110" s="4"/>
      <c r="C110" s="4"/>
      <c r="D110" s="4"/>
      <c r="E110" s="4"/>
      <c r="F110" s="5"/>
      <c r="G110" s="5"/>
      <c r="H110" s="5"/>
      <c r="I110" s="11"/>
      <c r="J110" s="4"/>
      <c r="K110" s="4"/>
      <c r="L110" s="4"/>
      <c r="M110" s="4"/>
      <c r="N110" s="4"/>
      <c r="O110" s="4"/>
      <c r="P110" s="5"/>
      <c r="Q110" s="5"/>
      <c r="R110" s="5"/>
      <c r="S110" s="11"/>
      <c r="V110" s="4"/>
      <c r="W110" s="4"/>
      <c r="X110" s="4"/>
      <c r="Y110" s="4"/>
      <c r="Z110" s="4"/>
      <c r="AA110" s="4"/>
      <c r="AB110" s="4"/>
      <c r="AC110" s="11"/>
      <c r="AD110" s="4"/>
      <c r="AE110" s="4"/>
      <c r="AF110" s="4"/>
      <c r="AG110" s="4"/>
      <c r="AH110" s="4"/>
      <c r="AI110" s="4"/>
      <c r="AJ110" s="4"/>
      <c r="AK110" s="4"/>
      <c r="AL110" s="5"/>
      <c r="AM110" s="11"/>
    </row>
    <row r="111" spans="2:39">
      <c r="B111" s="4"/>
      <c r="C111" s="4"/>
      <c r="D111" s="4"/>
      <c r="E111" s="4"/>
      <c r="F111" s="5"/>
      <c r="G111" s="5"/>
      <c r="H111" s="5"/>
      <c r="I111" s="11"/>
      <c r="J111" s="4"/>
      <c r="K111" s="4"/>
      <c r="L111" s="4"/>
      <c r="M111" s="4"/>
      <c r="N111" s="4"/>
      <c r="O111" s="4"/>
      <c r="P111" s="5"/>
      <c r="Q111" s="5"/>
      <c r="R111" s="5"/>
      <c r="S111" s="11"/>
      <c r="V111" s="4"/>
      <c r="W111" s="4"/>
      <c r="X111" s="4"/>
      <c r="Y111" s="4"/>
      <c r="Z111" s="4"/>
      <c r="AA111" s="4"/>
      <c r="AB111" s="4"/>
      <c r="AC111" s="11"/>
      <c r="AD111" s="4"/>
      <c r="AE111" s="4"/>
      <c r="AF111" s="4"/>
      <c r="AG111" s="4"/>
      <c r="AH111" s="4"/>
      <c r="AI111" s="4"/>
      <c r="AJ111" s="4"/>
      <c r="AK111" s="4"/>
      <c r="AL111" s="5"/>
      <c r="AM111" s="11"/>
    </row>
    <row r="112" spans="2:39" ht="15">
      <c r="B112" s="4" t="s">
        <v>235</v>
      </c>
      <c r="C112" s="4" t="s">
        <v>236</v>
      </c>
      <c r="D112" s="4" t="s">
        <v>49</v>
      </c>
      <c r="E112" s="4" t="s">
        <v>237</v>
      </c>
      <c r="F112" s="5" t="s">
        <v>238</v>
      </c>
      <c r="G112" s="5" t="s">
        <v>5</v>
      </c>
      <c r="H112" s="6" t="s">
        <v>239</v>
      </c>
      <c r="I112" s="9" t="s">
        <v>240</v>
      </c>
      <c r="J112" s="4"/>
      <c r="K112" s="4"/>
      <c r="L112" s="4" t="s">
        <v>235</v>
      </c>
      <c r="M112" s="4" t="s">
        <v>236</v>
      </c>
      <c r="N112" s="4" t="s">
        <v>49</v>
      </c>
      <c r="O112" s="4" t="s">
        <v>237</v>
      </c>
      <c r="P112" s="5" t="s">
        <v>238</v>
      </c>
      <c r="Q112" s="5" t="s">
        <v>5</v>
      </c>
      <c r="R112" s="6" t="s">
        <v>239</v>
      </c>
      <c r="S112" s="9" t="s">
        <v>240</v>
      </c>
      <c r="V112" s="4" t="s">
        <v>235</v>
      </c>
      <c r="W112" s="4" t="s">
        <v>236</v>
      </c>
      <c r="X112" s="4" t="s">
        <v>49</v>
      </c>
      <c r="Y112" s="4" t="s">
        <v>237</v>
      </c>
      <c r="Z112" s="5" t="s">
        <v>238</v>
      </c>
      <c r="AA112" s="5" t="s">
        <v>5</v>
      </c>
      <c r="AB112" s="6" t="s">
        <v>239</v>
      </c>
      <c r="AC112" s="9" t="s">
        <v>240</v>
      </c>
      <c r="AD112" s="4"/>
      <c r="AE112" s="4"/>
      <c r="AF112" s="4" t="s">
        <v>235</v>
      </c>
      <c r="AG112" s="4" t="s">
        <v>236</v>
      </c>
      <c r="AH112" s="4" t="s">
        <v>49</v>
      </c>
      <c r="AI112" s="4" t="s">
        <v>237</v>
      </c>
      <c r="AJ112" s="5" t="s">
        <v>238</v>
      </c>
      <c r="AK112" s="5" t="s">
        <v>5</v>
      </c>
      <c r="AL112" s="6" t="s">
        <v>239</v>
      </c>
      <c r="AM112" s="9" t="s">
        <v>240</v>
      </c>
    </row>
    <row r="113" spans="2:39">
      <c r="B113" s="4" t="s">
        <v>263</v>
      </c>
      <c r="C113" s="4">
        <v>601</v>
      </c>
      <c r="D113" s="4" t="s">
        <v>244</v>
      </c>
      <c r="E113" s="4">
        <v>72.760000000000005</v>
      </c>
      <c r="F113" s="1"/>
      <c r="G113" s="5">
        <v>89.24</v>
      </c>
      <c r="H113" s="7"/>
      <c r="I113" s="10"/>
      <c r="J113" s="4"/>
      <c r="K113" s="4"/>
      <c r="L113" s="4" t="s">
        <v>263</v>
      </c>
      <c r="M113" s="4">
        <v>601</v>
      </c>
      <c r="N113" s="4" t="s">
        <v>242</v>
      </c>
      <c r="O113" s="4">
        <v>105.18</v>
      </c>
      <c r="P113" s="1"/>
      <c r="Q113" s="5">
        <v>129.01</v>
      </c>
      <c r="R113" s="7"/>
      <c r="S113" s="10"/>
      <c r="V113" s="4" t="s">
        <v>264</v>
      </c>
      <c r="W113" s="4">
        <v>601</v>
      </c>
      <c r="X113" s="4" t="s">
        <v>242</v>
      </c>
      <c r="Y113" s="4">
        <v>105.18</v>
      </c>
      <c r="AA113" s="5">
        <v>129.76</v>
      </c>
      <c r="AB113" s="7"/>
      <c r="AC113" s="10"/>
      <c r="AD113" s="4"/>
      <c r="AE113" s="4"/>
      <c r="AF113" s="4" t="s">
        <v>264</v>
      </c>
      <c r="AG113" s="4">
        <v>601</v>
      </c>
      <c r="AH113" s="4" t="s">
        <v>244</v>
      </c>
      <c r="AI113" s="4">
        <v>72.760000000000005</v>
      </c>
      <c r="AK113" s="5">
        <v>89.76</v>
      </c>
      <c r="AL113" s="7"/>
      <c r="AM113" s="10"/>
    </row>
    <row r="114" spans="2:39">
      <c r="B114" s="4" t="s">
        <v>263</v>
      </c>
      <c r="C114" s="4">
        <v>501</v>
      </c>
      <c r="D114" s="4" t="s">
        <v>244</v>
      </c>
      <c r="E114" s="4">
        <v>72.760000000000005</v>
      </c>
      <c r="F114" s="5"/>
      <c r="G114" s="5">
        <v>89.24</v>
      </c>
      <c r="H114" s="7"/>
      <c r="I114" s="10"/>
      <c r="J114" s="4"/>
      <c r="K114" s="4"/>
      <c r="L114" s="4" t="s">
        <v>263</v>
      </c>
      <c r="M114" s="4">
        <v>501</v>
      </c>
      <c r="N114" s="4" t="s">
        <v>242</v>
      </c>
      <c r="O114" s="4">
        <v>105.18</v>
      </c>
      <c r="P114" s="5"/>
      <c r="Q114" s="5">
        <v>129.01</v>
      </c>
      <c r="R114" s="7"/>
      <c r="S114" s="10"/>
      <c r="V114" s="4" t="s">
        <v>264</v>
      </c>
      <c r="W114" s="4">
        <v>501</v>
      </c>
      <c r="X114" s="4" t="s">
        <v>242</v>
      </c>
      <c r="Y114" s="4">
        <v>105.18</v>
      </c>
      <c r="Z114" s="5"/>
      <c r="AA114" s="5">
        <v>129.76</v>
      </c>
      <c r="AB114" s="7"/>
      <c r="AC114" s="10"/>
      <c r="AD114" s="4"/>
      <c r="AE114" s="4"/>
      <c r="AF114" s="4" t="s">
        <v>264</v>
      </c>
      <c r="AG114" s="4">
        <v>501</v>
      </c>
      <c r="AH114" s="4" t="s">
        <v>244</v>
      </c>
      <c r="AI114" s="4">
        <v>72.760000000000005</v>
      </c>
      <c r="AJ114" s="5"/>
      <c r="AK114" s="5">
        <v>89.76</v>
      </c>
      <c r="AL114" s="7"/>
      <c r="AM114" s="10"/>
    </row>
    <row r="115" spans="2:39">
      <c r="B115" s="4" t="s">
        <v>263</v>
      </c>
      <c r="C115" s="4">
        <v>401</v>
      </c>
      <c r="D115" s="4" t="s">
        <v>244</v>
      </c>
      <c r="E115" s="4">
        <v>72.760000000000005</v>
      </c>
      <c r="F115" s="5"/>
      <c r="G115" s="5">
        <v>89.24</v>
      </c>
      <c r="H115" s="7"/>
      <c r="I115" s="10"/>
      <c r="J115" s="4"/>
      <c r="K115" s="4"/>
      <c r="L115" s="4" t="s">
        <v>263</v>
      </c>
      <c r="M115" s="4">
        <v>401</v>
      </c>
      <c r="N115" s="4" t="s">
        <v>242</v>
      </c>
      <c r="O115" s="4">
        <v>105.18</v>
      </c>
      <c r="P115" s="5"/>
      <c r="Q115" s="5">
        <v>129.01</v>
      </c>
      <c r="R115" s="7"/>
      <c r="S115" s="10"/>
      <c r="V115" s="4" t="s">
        <v>264</v>
      </c>
      <c r="W115" s="4">
        <v>401</v>
      </c>
      <c r="X115" s="4" t="s">
        <v>242</v>
      </c>
      <c r="Y115" s="4">
        <v>105.18</v>
      </c>
      <c r="Z115" s="5"/>
      <c r="AA115" s="5">
        <v>129.76</v>
      </c>
      <c r="AB115" s="7"/>
      <c r="AC115" s="10"/>
      <c r="AD115" s="4"/>
      <c r="AE115" s="4"/>
      <c r="AF115" s="4" t="s">
        <v>264</v>
      </c>
      <c r="AG115" s="4">
        <v>401</v>
      </c>
      <c r="AH115" s="4" t="s">
        <v>244</v>
      </c>
      <c r="AI115" s="4">
        <v>72.760000000000005</v>
      </c>
      <c r="AJ115" s="5"/>
      <c r="AK115" s="5">
        <v>89.76</v>
      </c>
      <c r="AL115" s="7"/>
      <c r="AM115" s="10"/>
    </row>
    <row r="116" spans="2:39">
      <c r="B116" s="4" t="s">
        <v>263</v>
      </c>
      <c r="C116" s="4">
        <v>301</v>
      </c>
      <c r="D116" s="4" t="s">
        <v>244</v>
      </c>
      <c r="E116" s="4">
        <v>72.760000000000005</v>
      </c>
      <c r="F116" s="5"/>
      <c r="G116" s="5">
        <v>89.24</v>
      </c>
      <c r="H116" s="7"/>
      <c r="I116" s="10"/>
      <c r="J116" s="4"/>
      <c r="K116" s="4"/>
      <c r="L116" s="4" t="s">
        <v>263</v>
      </c>
      <c r="M116" s="4">
        <v>301</v>
      </c>
      <c r="N116" s="4" t="s">
        <v>242</v>
      </c>
      <c r="O116" s="4">
        <v>105.18</v>
      </c>
      <c r="P116" s="5"/>
      <c r="Q116" s="5">
        <v>129.01</v>
      </c>
      <c r="R116" s="7"/>
      <c r="S116" s="10"/>
      <c r="V116" s="4" t="s">
        <v>264</v>
      </c>
      <c r="W116" s="4">
        <v>301</v>
      </c>
      <c r="X116" s="4" t="s">
        <v>242</v>
      </c>
      <c r="Y116" s="4">
        <v>105.18</v>
      </c>
      <c r="Z116" s="5"/>
      <c r="AA116" s="5">
        <v>129.76</v>
      </c>
      <c r="AB116" s="7"/>
      <c r="AC116" s="10"/>
      <c r="AD116" s="4"/>
      <c r="AE116" s="4"/>
      <c r="AF116" s="4" t="s">
        <v>264</v>
      </c>
      <c r="AG116" s="4">
        <v>301</v>
      </c>
      <c r="AH116" s="4" t="s">
        <v>244</v>
      </c>
      <c r="AI116" s="4">
        <v>72.760000000000005</v>
      </c>
      <c r="AJ116" s="5"/>
      <c r="AK116" s="5">
        <v>89.76</v>
      </c>
      <c r="AL116" s="7"/>
      <c r="AM116" s="10"/>
    </row>
    <row r="117" spans="2:39">
      <c r="B117" s="4" t="s">
        <v>263</v>
      </c>
      <c r="C117" s="4">
        <v>201</v>
      </c>
      <c r="D117" s="4" t="s">
        <v>244</v>
      </c>
      <c r="E117" s="4">
        <v>72.760000000000005</v>
      </c>
      <c r="F117" s="5"/>
      <c r="G117" s="5">
        <v>89.24</v>
      </c>
      <c r="H117" s="7"/>
      <c r="I117" s="10"/>
      <c r="J117" s="4"/>
      <c r="K117" s="4"/>
      <c r="L117" s="4" t="s">
        <v>263</v>
      </c>
      <c r="M117" s="4">
        <v>201</v>
      </c>
      <c r="N117" s="4" t="s">
        <v>242</v>
      </c>
      <c r="O117" s="4">
        <v>105.18</v>
      </c>
      <c r="P117" s="5"/>
      <c r="Q117" s="5">
        <v>129.01</v>
      </c>
      <c r="R117" s="7"/>
      <c r="S117" s="10"/>
      <c r="V117" s="4" t="s">
        <v>264</v>
      </c>
      <c r="W117" s="4">
        <v>201</v>
      </c>
      <c r="X117" s="4" t="s">
        <v>242</v>
      </c>
      <c r="Y117" s="4">
        <v>105.18</v>
      </c>
      <c r="Z117" s="5"/>
      <c r="AA117" s="5">
        <v>129.76</v>
      </c>
      <c r="AB117" s="7"/>
      <c r="AC117" s="10"/>
      <c r="AD117" s="4"/>
      <c r="AE117" s="4"/>
      <c r="AF117" s="4" t="s">
        <v>264</v>
      </c>
      <c r="AG117" s="4">
        <v>201</v>
      </c>
      <c r="AH117" s="4" t="s">
        <v>244</v>
      </c>
      <c r="AI117" s="4">
        <v>72.760000000000005</v>
      </c>
      <c r="AJ117" s="5"/>
      <c r="AK117" s="5">
        <v>89.76</v>
      </c>
      <c r="AL117" s="7"/>
      <c r="AM117" s="10"/>
    </row>
    <row r="118" spans="2:39">
      <c r="B118" s="4" t="s">
        <v>263</v>
      </c>
      <c r="C118" s="4">
        <v>101</v>
      </c>
      <c r="D118" s="4" t="s">
        <v>244</v>
      </c>
      <c r="E118" s="4">
        <v>72.760000000000005</v>
      </c>
      <c r="F118" s="5">
        <v>94.3</v>
      </c>
      <c r="G118" s="5">
        <v>89.24</v>
      </c>
      <c r="H118" s="7"/>
      <c r="I118" s="10"/>
      <c r="J118" s="4"/>
      <c r="K118" s="4"/>
      <c r="L118" s="4" t="s">
        <v>263</v>
      </c>
      <c r="M118" s="4">
        <v>101</v>
      </c>
      <c r="N118" s="4" t="s">
        <v>242</v>
      </c>
      <c r="O118" s="4">
        <v>105.18</v>
      </c>
      <c r="P118" s="5">
        <v>94.3</v>
      </c>
      <c r="Q118" s="5">
        <v>129.01</v>
      </c>
      <c r="R118" s="7"/>
      <c r="S118" s="10"/>
      <c r="V118" s="4" t="s">
        <v>264</v>
      </c>
      <c r="W118" s="4">
        <v>101</v>
      </c>
      <c r="X118" s="4" t="s">
        <v>242</v>
      </c>
      <c r="Y118" s="4">
        <v>105.18</v>
      </c>
      <c r="Z118" s="5">
        <v>137.31</v>
      </c>
      <c r="AA118" s="5">
        <v>129.76</v>
      </c>
      <c r="AB118" s="7"/>
      <c r="AC118" s="10"/>
      <c r="AD118" s="4"/>
      <c r="AE118" s="4"/>
      <c r="AF118" s="4" t="s">
        <v>264</v>
      </c>
      <c r="AG118" s="4">
        <v>101</v>
      </c>
      <c r="AH118" s="4" t="s">
        <v>244</v>
      </c>
      <c r="AI118" s="4">
        <v>72.760000000000005</v>
      </c>
      <c r="AJ118" s="5">
        <v>94.76</v>
      </c>
      <c r="AK118" s="5">
        <v>89.76</v>
      </c>
      <c r="AL118" s="7"/>
      <c r="AM118" s="10"/>
    </row>
    <row r="119" spans="2:39">
      <c r="B119" s="4"/>
      <c r="C119" s="4"/>
      <c r="D119" s="4"/>
      <c r="E119" s="4"/>
      <c r="F119" s="5"/>
      <c r="G119" s="8">
        <f>SUM(G102:G107,G113:G118,Q102:Q107,Q113:Q118)</f>
        <v>2619</v>
      </c>
      <c r="H119" s="8">
        <f>I119/G119</f>
        <v>0</v>
      </c>
      <c r="I119" s="12">
        <f>SUM(I102:I107,I113:I118,S102:S107,S113:S118)</f>
        <v>0</v>
      </c>
      <c r="J119" s="4"/>
      <c r="K119" s="4"/>
      <c r="L119" s="4"/>
      <c r="M119" s="4"/>
      <c r="N119" s="4"/>
      <c r="O119" s="4"/>
      <c r="P119" s="5"/>
      <c r="Q119" s="5"/>
      <c r="R119" s="5"/>
      <c r="S119" s="11"/>
      <c r="V119" s="4"/>
      <c r="W119" s="4"/>
      <c r="X119" s="4"/>
      <c r="Y119" s="4"/>
      <c r="Z119" s="4"/>
      <c r="AA119" s="13">
        <f>SUM(AA91:AA96,AA102:AA107,AA113:AA118,AK91:AK96,AK102:AK107,AK113:AK118)</f>
        <v>3462</v>
      </c>
      <c r="AB119" s="8">
        <f>AC119/AA119</f>
        <v>0</v>
      </c>
      <c r="AC119" s="12">
        <f>SUM(AC91:AC96,AC102:AC108,AC113:AC118,AM91:AM96,AM102:AM107,AM113:AM118)</f>
        <v>0</v>
      </c>
      <c r="AD119" s="4"/>
      <c r="AE119" s="4"/>
      <c r="AF119" s="4"/>
      <c r="AG119" s="4"/>
      <c r="AH119" s="4"/>
      <c r="AI119" s="4"/>
      <c r="AJ119" s="4"/>
      <c r="AK119" s="4"/>
      <c r="AL119" s="5"/>
      <c r="AM119" s="11"/>
    </row>
    <row r="123" spans="2:39" ht="15">
      <c r="V123" s="4" t="s">
        <v>235</v>
      </c>
      <c r="W123" s="4" t="s">
        <v>236</v>
      </c>
      <c r="X123" s="4" t="s">
        <v>49</v>
      </c>
      <c r="Y123" s="4" t="s">
        <v>237</v>
      </c>
      <c r="Z123" s="5" t="s">
        <v>238</v>
      </c>
      <c r="AA123" s="5" t="s">
        <v>5</v>
      </c>
      <c r="AB123" s="6" t="s">
        <v>239</v>
      </c>
      <c r="AC123" s="9" t="s">
        <v>240</v>
      </c>
      <c r="AD123" s="4"/>
      <c r="AE123" s="4"/>
      <c r="AF123" s="4" t="s">
        <v>235</v>
      </c>
      <c r="AG123" s="4" t="s">
        <v>236</v>
      </c>
      <c r="AH123" s="4" t="s">
        <v>49</v>
      </c>
      <c r="AI123" s="4" t="s">
        <v>237</v>
      </c>
      <c r="AJ123" s="5" t="s">
        <v>238</v>
      </c>
      <c r="AK123" s="5" t="s">
        <v>5</v>
      </c>
      <c r="AL123" s="6" t="s">
        <v>239</v>
      </c>
      <c r="AM123" s="9" t="s">
        <v>240</v>
      </c>
    </row>
    <row r="124" spans="2:39">
      <c r="V124" s="4" t="s">
        <v>265</v>
      </c>
      <c r="W124" s="4">
        <v>601</v>
      </c>
      <c r="X124" s="4" t="s">
        <v>244</v>
      </c>
      <c r="Y124" s="4">
        <v>72.760000000000005</v>
      </c>
      <c r="AA124" s="5">
        <v>89.76</v>
      </c>
      <c r="AB124" s="7"/>
      <c r="AC124" s="10"/>
      <c r="AD124" s="4"/>
      <c r="AE124" s="4"/>
      <c r="AF124" s="4" t="s">
        <v>265</v>
      </c>
      <c r="AG124" s="4">
        <v>601</v>
      </c>
      <c r="AH124" s="4" t="s">
        <v>242</v>
      </c>
      <c r="AI124" s="4">
        <v>105.18</v>
      </c>
      <c r="AK124" s="5">
        <v>129.76</v>
      </c>
      <c r="AL124" s="7"/>
      <c r="AM124" s="10"/>
    </row>
    <row r="125" spans="2:39">
      <c r="V125" s="4" t="s">
        <v>265</v>
      </c>
      <c r="W125" s="4">
        <v>501</v>
      </c>
      <c r="X125" s="4" t="s">
        <v>244</v>
      </c>
      <c r="Y125" s="4">
        <v>72.760000000000005</v>
      </c>
      <c r="Z125" s="5"/>
      <c r="AA125" s="5">
        <v>89.76</v>
      </c>
      <c r="AB125" s="7"/>
      <c r="AC125" s="10"/>
      <c r="AD125" s="4"/>
      <c r="AE125" s="4"/>
      <c r="AF125" s="4" t="s">
        <v>265</v>
      </c>
      <c r="AG125" s="4">
        <v>501</v>
      </c>
      <c r="AH125" s="4" t="s">
        <v>242</v>
      </c>
      <c r="AI125" s="4">
        <v>105.18</v>
      </c>
      <c r="AJ125" s="5"/>
      <c r="AK125" s="5">
        <v>129.76</v>
      </c>
      <c r="AL125" s="7"/>
      <c r="AM125" s="10"/>
    </row>
    <row r="126" spans="2:39">
      <c r="V126" s="4" t="s">
        <v>265</v>
      </c>
      <c r="W126" s="4">
        <v>401</v>
      </c>
      <c r="X126" s="4" t="s">
        <v>244</v>
      </c>
      <c r="Y126" s="4">
        <v>72.760000000000005</v>
      </c>
      <c r="Z126" s="5"/>
      <c r="AA126" s="5">
        <v>89.76</v>
      </c>
      <c r="AB126" s="7"/>
      <c r="AC126" s="10"/>
      <c r="AD126" s="4"/>
      <c r="AE126" s="4"/>
      <c r="AF126" s="4" t="s">
        <v>265</v>
      </c>
      <c r="AG126" s="4">
        <v>401</v>
      </c>
      <c r="AH126" s="4" t="s">
        <v>242</v>
      </c>
      <c r="AI126" s="4">
        <v>105.18</v>
      </c>
      <c r="AJ126" s="5"/>
      <c r="AK126" s="5">
        <v>129.76</v>
      </c>
      <c r="AL126" s="7"/>
      <c r="AM126" s="10"/>
    </row>
    <row r="127" spans="2:39">
      <c r="V127" s="4" t="s">
        <v>265</v>
      </c>
      <c r="W127" s="4">
        <v>301</v>
      </c>
      <c r="X127" s="4" t="s">
        <v>244</v>
      </c>
      <c r="Y127" s="4">
        <v>72.760000000000005</v>
      </c>
      <c r="Z127" s="5"/>
      <c r="AA127" s="5">
        <v>89.76</v>
      </c>
      <c r="AB127" s="7"/>
      <c r="AC127" s="10"/>
      <c r="AD127" s="4"/>
      <c r="AE127" s="4"/>
      <c r="AF127" s="4" t="s">
        <v>265</v>
      </c>
      <c r="AG127" s="4">
        <v>301</v>
      </c>
      <c r="AH127" s="4" t="s">
        <v>242</v>
      </c>
      <c r="AI127" s="4">
        <v>105.18</v>
      </c>
      <c r="AJ127" s="5"/>
      <c r="AK127" s="5">
        <v>129.76</v>
      </c>
      <c r="AL127" s="7"/>
      <c r="AM127" s="10"/>
    </row>
    <row r="128" spans="2:39">
      <c r="V128" s="4" t="s">
        <v>265</v>
      </c>
      <c r="W128" s="4">
        <v>201</v>
      </c>
      <c r="X128" s="4" t="s">
        <v>244</v>
      </c>
      <c r="Y128" s="4">
        <v>72.760000000000005</v>
      </c>
      <c r="Z128" s="5"/>
      <c r="AA128" s="5">
        <v>89.76</v>
      </c>
      <c r="AB128" s="7"/>
      <c r="AC128" s="10"/>
      <c r="AD128" s="4"/>
      <c r="AE128" s="4"/>
      <c r="AF128" s="4" t="s">
        <v>265</v>
      </c>
      <c r="AG128" s="4">
        <v>201</v>
      </c>
      <c r="AH128" s="4" t="s">
        <v>242</v>
      </c>
      <c r="AI128" s="4">
        <v>105.18</v>
      </c>
      <c r="AJ128" s="5"/>
      <c r="AK128" s="5">
        <v>129.76</v>
      </c>
      <c r="AL128" s="7"/>
      <c r="AM128" s="10"/>
    </row>
    <row r="129" spans="22:39">
      <c r="V129" s="4" t="s">
        <v>265</v>
      </c>
      <c r="W129" s="4">
        <v>101</v>
      </c>
      <c r="X129" s="4" t="s">
        <v>244</v>
      </c>
      <c r="Y129" s="4">
        <v>72.760000000000005</v>
      </c>
      <c r="Z129" s="5">
        <v>94.76</v>
      </c>
      <c r="AA129" s="5">
        <v>89.76</v>
      </c>
      <c r="AB129" s="7"/>
      <c r="AC129" s="10"/>
      <c r="AD129" s="4"/>
      <c r="AE129" s="4"/>
      <c r="AF129" s="4" t="s">
        <v>265</v>
      </c>
      <c r="AG129" s="4">
        <v>101</v>
      </c>
      <c r="AH129" s="4" t="s">
        <v>242</v>
      </c>
      <c r="AI129" s="4">
        <v>105.18</v>
      </c>
      <c r="AJ129" s="5">
        <v>117.14</v>
      </c>
      <c r="AK129" s="5">
        <v>129.76</v>
      </c>
      <c r="AL129" s="7"/>
      <c r="AM129" s="10"/>
    </row>
    <row r="130" spans="22:39">
      <c r="V130" s="4"/>
      <c r="W130" s="4"/>
      <c r="X130" s="4"/>
      <c r="Y130" s="4"/>
      <c r="Z130" s="4"/>
      <c r="AA130" s="4"/>
      <c r="AB130" s="4"/>
      <c r="AC130" s="11"/>
      <c r="AD130" s="4"/>
      <c r="AE130" s="4"/>
      <c r="AF130" s="4"/>
      <c r="AG130" s="4"/>
      <c r="AH130" s="4"/>
      <c r="AI130" s="4"/>
      <c r="AJ130" s="4"/>
      <c r="AK130" s="4"/>
      <c r="AL130" s="5"/>
      <c r="AM130" s="11"/>
    </row>
    <row r="131" spans="22:39">
      <c r="V131" s="4"/>
      <c r="W131" s="4"/>
      <c r="X131" s="4"/>
      <c r="Y131" s="4"/>
      <c r="Z131" s="4"/>
      <c r="AA131" s="4"/>
      <c r="AB131" s="4"/>
      <c r="AC131" s="11"/>
      <c r="AD131" s="4"/>
      <c r="AE131" s="4"/>
      <c r="AF131" s="4"/>
      <c r="AG131" s="4"/>
      <c r="AH131" s="4"/>
      <c r="AI131" s="4"/>
      <c r="AJ131" s="4"/>
      <c r="AK131" s="4"/>
      <c r="AL131" s="5"/>
      <c r="AM131" s="11"/>
    </row>
    <row r="132" spans="22:39">
      <c r="V132" s="4"/>
      <c r="W132" s="4"/>
      <c r="X132" s="4"/>
      <c r="Y132" s="4"/>
      <c r="Z132" s="4"/>
      <c r="AA132" s="4"/>
      <c r="AB132" s="4"/>
      <c r="AC132" s="11"/>
      <c r="AD132" s="4"/>
      <c r="AE132" s="4"/>
      <c r="AF132" s="4"/>
      <c r="AG132" s="4"/>
      <c r="AH132" s="4"/>
      <c r="AI132" s="4"/>
      <c r="AJ132" s="4"/>
      <c r="AK132" s="4"/>
      <c r="AL132" s="5"/>
      <c r="AM132" s="11"/>
    </row>
    <row r="133" spans="22:39">
      <c r="V133" s="4"/>
      <c r="W133" s="4"/>
      <c r="X133" s="4"/>
      <c r="Y133" s="4"/>
      <c r="Z133" s="4"/>
      <c r="AA133" s="4"/>
      <c r="AB133" s="4"/>
      <c r="AC133" s="11"/>
      <c r="AD133" s="4"/>
      <c r="AE133" s="4"/>
      <c r="AF133" s="4"/>
      <c r="AG133" s="4"/>
      <c r="AH133" s="4"/>
      <c r="AI133" s="4"/>
      <c r="AJ133" s="4"/>
      <c r="AK133" s="4"/>
      <c r="AL133" s="5"/>
      <c r="AM133" s="11"/>
    </row>
    <row r="134" spans="22:39" ht="15">
      <c r="V134" s="4" t="s">
        <v>235</v>
      </c>
      <c r="W134" s="4" t="s">
        <v>236</v>
      </c>
      <c r="X134" s="4" t="s">
        <v>49</v>
      </c>
      <c r="Y134" s="4" t="s">
        <v>237</v>
      </c>
      <c r="Z134" s="5" t="s">
        <v>238</v>
      </c>
      <c r="AA134" s="5" t="s">
        <v>5</v>
      </c>
      <c r="AB134" s="6" t="s">
        <v>239</v>
      </c>
      <c r="AC134" s="9" t="s">
        <v>240</v>
      </c>
      <c r="AD134" s="4"/>
      <c r="AE134" s="4"/>
      <c r="AF134" s="4" t="s">
        <v>235</v>
      </c>
      <c r="AG134" s="4" t="s">
        <v>236</v>
      </c>
      <c r="AH134" s="4" t="s">
        <v>49</v>
      </c>
      <c r="AI134" s="4" t="s">
        <v>237</v>
      </c>
      <c r="AJ134" s="5" t="s">
        <v>238</v>
      </c>
      <c r="AK134" s="5" t="s">
        <v>5</v>
      </c>
      <c r="AL134" s="6" t="s">
        <v>239</v>
      </c>
      <c r="AM134" s="9" t="s">
        <v>240</v>
      </c>
    </row>
    <row r="135" spans="22:39">
      <c r="V135" s="4" t="s">
        <v>266</v>
      </c>
      <c r="W135" s="4">
        <v>601</v>
      </c>
      <c r="X135" s="4" t="s">
        <v>244</v>
      </c>
      <c r="Y135" s="4">
        <v>69.790000000000006</v>
      </c>
      <c r="AA135" s="5">
        <v>89.37</v>
      </c>
      <c r="AB135" s="7"/>
      <c r="AC135" s="10"/>
      <c r="AD135" s="4"/>
      <c r="AE135" s="4"/>
      <c r="AF135" s="4" t="s">
        <v>266</v>
      </c>
      <c r="AG135" s="4">
        <v>601</v>
      </c>
      <c r="AH135" s="4" t="s">
        <v>244</v>
      </c>
      <c r="AI135" s="4">
        <v>69.790000000000006</v>
      </c>
      <c r="AK135" s="5">
        <v>89.37</v>
      </c>
      <c r="AL135" s="7"/>
      <c r="AM135" s="10"/>
    </row>
    <row r="136" spans="22:39">
      <c r="V136" s="4" t="s">
        <v>266</v>
      </c>
      <c r="W136" s="4">
        <v>501</v>
      </c>
      <c r="X136" s="4" t="s">
        <v>244</v>
      </c>
      <c r="Y136" s="4">
        <v>69.790000000000006</v>
      </c>
      <c r="Z136" s="5"/>
      <c r="AA136" s="5">
        <v>89.37</v>
      </c>
      <c r="AB136" s="7"/>
      <c r="AC136" s="10"/>
      <c r="AD136" s="4"/>
      <c r="AE136" s="4"/>
      <c r="AF136" s="4" t="s">
        <v>266</v>
      </c>
      <c r="AG136" s="4">
        <v>501</v>
      </c>
      <c r="AH136" s="4" t="s">
        <v>244</v>
      </c>
      <c r="AI136" s="4">
        <v>69.790000000000006</v>
      </c>
      <c r="AJ136" s="5"/>
      <c r="AK136" s="5">
        <v>89.37</v>
      </c>
      <c r="AL136" s="7"/>
      <c r="AM136" s="10"/>
    </row>
    <row r="137" spans="22:39">
      <c r="V137" s="4" t="s">
        <v>266</v>
      </c>
      <c r="W137" s="4">
        <v>401</v>
      </c>
      <c r="X137" s="4" t="s">
        <v>244</v>
      </c>
      <c r="Y137" s="4">
        <v>69.790000000000006</v>
      </c>
      <c r="Z137" s="5"/>
      <c r="AA137" s="5">
        <v>89.37</v>
      </c>
      <c r="AB137" s="7"/>
      <c r="AC137" s="10"/>
      <c r="AD137" s="4"/>
      <c r="AE137" s="4"/>
      <c r="AF137" s="4" t="s">
        <v>266</v>
      </c>
      <c r="AG137" s="4">
        <v>401</v>
      </c>
      <c r="AH137" s="4" t="s">
        <v>244</v>
      </c>
      <c r="AI137" s="4">
        <v>69.790000000000006</v>
      </c>
      <c r="AJ137" s="5"/>
      <c r="AK137" s="5">
        <v>89.37</v>
      </c>
      <c r="AL137" s="7"/>
      <c r="AM137" s="10"/>
    </row>
    <row r="138" spans="22:39">
      <c r="V138" s="4" t="s">
        <v>266</v>
      </c>
      <c r="W138" s="4">
        <v>301</v>
      </c>
      <c r="X138" s="4" t="s">
        <v>244</v>
      </c>
      <c r="Y138" s="4">
        <v>69.790000000000006</v>
      </c>
      <c r="Z138" s="5"/>
      <c r="AA138" s="5">
        <v>89.37</v>
      </c>
      <c r="AB138" s="7"/>
      <c r="AC138" s="10"/>
      <c r="AD138" s="4"/>
      <c r="AE138" s="4"/>
      <c r="AF138" s="4" t="s">
        <v>266</v>
      </c>
      <c r="AG138" s="4">
        <v>301</v>
      </c>
      <c r="AH138" s="4" t="s">
        <v>244</v>
      </c>
      <c r="AI138" s="4">
        <v>69.790000000000006</v>
      </c>
      <c r="AJ138" s="5"/>
      <c r="AK138" s="5">
        <v>89.37</v>
      </c>
      <c r="AL138" s="7"/>
      <c r="AM138" s="10"/>
    </row>
    <row r="139" spans="22:39">
      <c r="V139" s="4" t="s">
        <v>266</v>
      </c>
      <c r="W139" s="4">
        <v>201</v>
      </c>
      <c r="X139" s="4" t="s">
        <v>244</v>
      </c>
      <c r="Y139" s="4">
        <v>69.790000000000006</v>
      </c>
      <c r="Z139" s="5"/>
      <c r="AA139" s="5">
        <v>89.37</v>
      </c>
      <c r="AB139" s="7"/>
      <c r="AC139" s="10"/>
      <c r="AD139" s="4"/>
      <c r="AE139" s="4"/>
      <c r="AF139" s="4" t="s">
        <v>266</v>
      </c>
      <c r="AG139" s="4">
        <v>201</v>
      </c>
      <c r="AH139" s="4" t="s">
        <v>244</v>
      </c>
      <c r="AI139" s="4">
        <v>69.790000000000006</v>
      </c>
      <c r="AJ139" s="5"/>
      <c r="AK139" s="5">
        <v>89.37</v>
      </c>
      <c r="AL139" s="7"/>
      <c r="AM139" s="10"/>
    </row>
    <row r="140" spans="22:39">
      <c r="V140" s="4" t="s">
        <v>266</v>
      </c>
      <c r="W140" s="4">
        <v>101</v>
      </c>
      <c r="X140" s="4" t="s">
        <v>244</v>
      </c>
      <c r="Y140" s="4">
        <v>69.790000000000006</v>
      </c>
      <c r="Z140" s="5">
        <v>88.42</v>
      </c>
      <c r="AA140" s="5">
        <v>89.37</v>
      </c>
      <c r="AB140" s="7"/>
      <c r="AC140" s="10"/>
      <c r="AD140" s="4"/>
      <c r="AE140" s="4"/>
      <c r="AF140" s="4" t="s">
        <v>266</v>
      </c>
      <c r="AG140" s="4">
        <v>101</v>
      </c>
      <c r="AH140" s="4" t="s">
        <v>244</v>
      </c>
      <c r="AI140" s="4">
        <v>69.790000000000006</v>
      </c>
      <c r="AJ140" s="5">
        <v>71.28</v>
      </c>
      <c r="AK140" s="5">
        <v>89.37</v>
      </c>
      <c r="AL140" s="7"/>
      <c r="AM140" s="10"/>
    </row>
    <row r="141" spans="22:39">
      <c r="V141" s="4"/>
      <c r="W141" s="4"/>
      <c r="X141" s="4"/>
      <c r="Y141" s="4"/>
      <c r="Z141" s="4"/>
      <c r="AA141" s="4"/>
      <c r="AB141" s="4"/>
      <c r="AC141" s="11"/>
      <c r="AD141" s="4"/>
      <c r="AE141" s="4"/>
      <c r="AF141" s="4"/>
      <c r="AG141" s="4"/>
      <c r="AH141" s="4"/>
      <c r="AI141" s="4"/>
      <c r="AJ141" s="4"/>
      <c r="AK141" s="4"/>
      <c r="AL141" s="5"/>
      <c r="AM141" s="11"/>
    </row>
    <row r="142" spans="22:39">
      <c r="V142" s="4"/>
      <c r="W142" s="4"/>
      <c r="X142" s="4"/>
      <c r="Y142" s="4"/>
      <c r="Z142" s="4"/>
      <c r="AA142" s="4"/>
      <c r="AB142" s="4"/>
      <c r="AC142" s="11"/>
      <c r="AD142" s="4"/>
      <c r="AE142" s="4"/>
      <c r="AF142" s="4"/>
      <c r="AG142" s="4"/>
      <c r="AH142" s="4"/>
      <c r="AI142" s="4"/>
      <c r="AJ142" s="4"/>
      <c r="AK142" s="4"/>
      <c r="AL142" s="5"/>
      <c r="AM142" s="11"/>
    </row>
    <row r="143" spans="22:39">
      <c r="V143" s="4"/>
      <c r="W143" s="4"/>
      <c r="X143" s="4"/>
      <c r="Y143" s="4"/>
      <c r="Z143" s="4"/>
      <c r="AA143" s="4"/>
      <c r="AB143" s="4"/>
      <c r="AC143" s="11"/>
      <c r="AD143" s="4"/>
      <c r="AE143" s="4"/>
      <c r="AF143" s="4"/>
      <c r="AG143" s="4"/>
      <c r="AH143" s="4"/>
      <c r="AI143" s="4"/>
      <c r="AJ143" s="4"/>
      <c r="AK143" s="4"/>
      <c r="AL143" s="5"/>
      <c r="AM143" s="11"/>
    </row>
    <row r="144" spans="22:39">
      <c r="V144" s="4"/>
      <c r="W144" s="4"/>
      <c r="X144" s="4"/>
      <c r="Y144" s="4"/>
      <c r="Z144" s="4"/>
      <c r="AA144" s="4"/>
      <c r="AB144" s="4"/>
      <c r="AC144" s="11"/>
      <c r="AD144" s="4"/>
      <c r="AE144" s="4"/>
      <c r="AF144" s="4"/>
      <c r="AG144" s="4"/>
      <c r="AH144" s="4"/>
      <c r="AI144" s="4"/>
      <c r="AJ144" s="4"/>
      <c r="AK144" s="4"/>
      <c r="AL144" s="5"/>
      <c r="AM144" s="11"/>
    </row>
    <row r="145" spans="22:39" ht="15">
      <c r="V145" s="4" t="s">
        <v>235</v>
      </c>
      <c r="W145" s="4" t="s">
        <v>236</v>
      </c>
      <c r="X145" s="4" t="s">
        <v>49</v>
      </c>
      <c r="Y145" s="4" t="s">
        <v>237</v>
      </c>
      <c r="Z145" s="5" t="s">
        <v>238</v>
      </c>
      <c r="AA145" s="5" t="s">
        <v>5</v>
      </c>
      <c r="AB145" s="6" t="s">
        <v>239</v>
      </c>
      <c r="AC145" s="9" t="s">
        <v>240</v>
      </c>
      <c r="AD145" s="4"/>
      <c r="AE145" s="4"/>
      <c r="AF145" s="4" t="s">
        <v>235</v>
      </c>
      <c r="AG145" s="4" t="s">
        <v>236</v>
      </c>
      <c r="AH145" s="4" t="s">
        <v>49</v>
      </c>
      <c r="AI145" s="4" t="s">
        <v>237</v>
      </c>
      <c r="AJ145" s="5" t="s">
        <v>238</v>
      </c>
      <c r="AK145" s="5" t="s">
        <v>5</v>
      </c>
      <c r="AL145" s="6" t="s">
        <v>239</v>
      </c>
      <c r="AM145" s="9" t="s">
        <v>240</v>
      </c>
    </row>
    <row r="146" spans="22:39">
      <c r="V146" s="4" t="s">
        <v>267</v>
      </c>
      <c r="W146" s="4">
        <v>601</v>
      </c>
      <c r="X146" s="4" t="s">
        <v>244</v>
      </c>
      <c r="Y146" s="4">
        <v>69.790000000000006</v>
      </c>
      <c r="AA146" s="5">
        <v>89.37</v>
      </c>
      <c r="AB146" s="7"/>
      <c r="AC146" s="10"/>
      <c r="AD146" s="4"/>
      <c r="AE146" s="4"/>
      <c r="AF146" s="4" t="s">
        <v>267</v>
      </c>
      <c r="AG146" s="4">
        <v>601</v>
      </c>
      <c r="AH146" s="4" t="s">
        <v>244</v>
      </c>
      <c r="AI146" s="4">
        <v>69.790000000000006</v>
      </c>
      <c r="AK146" s="5">
        <v>89.37</v>
      </c>
      <c r="AL146" s="7"/>
      <c r="AM146" s="10"/>
    </row>
    <row r="147" spans="22:39">
      <c r="V147" s="4" t="s">
        <v>267</v>
      </c>
      <c r="W147" s="4">
        <v>501</v>
      </c>
      <c r="X147" s="4" t="s">
        <v>244</v>
      </c>
      <c r="Y147" s="4">
        <v>69.790000000000006</v>
      </c>
      <c r="Z147" s="5"/>
      <c r="AA147" s="5">
        <v>89.37</v>
      </c>
      <c r="AB147" s="7"/>
      <c r="AC147" s="10"/>
      <c r="AD147" s="4"/>
      <c r="AE147" s="4"/>
      <c r="AF147" s="4" t="s">
        <v>267</v>
      </c>
      <c r="AG147" s="4">
        <v>501</v>
      </c>
      <c r="AH147" s="4" t="s">
        <v>244</v>
      </c>
      <c r="AI147" s="4">
        <v>69.790000000000006</v>
      </c>
      <c r="AJ147" s="5"/>
      <c r="AK147" s="5">
        <v>89.37</v>
      </c>
      <c r="AL147" s="7"/>
      <c r="AM147" s="10"/>
    </row>
    <row r="148" spans="22:39">
      <c r="V148" s="4" t="s">
        <v>267</v>
      </c>
      <c r="W148" s="4">
        <v>401</v>
      </c>
      <c r="X148" s="4" t="s">
        <v>244</v>
      </c>
      <c r="Y148" s="4">
        <v>69.790000000000006</v>
      </c>
      <c r="Z148" s="5"/>
      <c r="AA148" s="5">
        <v>89.37</v>
      </c>
      <c r="AB148" s="7"/>
      <c r="AC148" s="10"/>
      <c r="AD148" s="4"/>
      <c r="AE148" s="4"/>
      <c r="AF148" s="4" t="s">
        <v>267</v>
      </c>
      <c r="AG148" s="4">
        <v>401</v>
      </c>
      <c r="AH148" s="4" t="s">
        <v>244</v>
      </c>
      <c r="AI148" s="4">
        <v>69.790000000000006</v>
      </c>
      <c r="AJ148" s="5"/>
      <c r="AK148" s="5">
        <v>89.37</v>
      </c>
      <c r="AL148" s="7"/>
      <c r="AM148" s="10"/>
    </row>
    <row r="149" spans="22:39">
      <c r="V149" s="4" t="s">
        <v>267</v>
      </c>
      <c r="W149" s="4">
        <v>301</v>
      </c>
      <c r="X149" s="4" t="s">
        <v>244</v>
      </c>
      <c r="Y149" s="4">
        <v>69.790000000000006</v>
      </c>
      <c r="Z149" s="5"/>
      <c r="AA149" s="5">
        <v>89.37</v>
      </c>
      <c r="AB149" s="7"/>
      <c r="AC149" s="10"/>
      <c r="AD149" s="4"/>
      <c r="AE149" s="4"/>
      <c r="AF149" s="4" t="s">
        <v>267</v>
      </c>
      <c r="AG149" s="4">
        <v>301</v>
      </c>
      <c r="AH149" s="4" t="s">
        <v>244</v>
      </c>
      <c r="AI149" s="4">
        <v>69.790000000000006</v>
      </c>
      <c r="AJ149" s="5"/>
      <c r="AK149" s="5">
        <v>89.37</v>
      </c>
      <c r="AL149" s="7"/>
      <c r="AM149" s="10"/>
    </row>
    <row r="150" spans="22:39">
      <c r="V150" s="4" t="s">
        <v>267</v>
      </c>
      <c r="W150" s="4">
        <v>201</v>
      </c>
      <c r="X150" s="4" t="s">
        <v>244</v>
      </c>
      <c r="Y150" s="4">
        <v>69.790000000000006</v>
      </c>
      <c r="Z150" s="5"/>
      <c r="AA150" s="5">
        <v>89.37</v>
      </c>
      <c r="AB150" s="7"/>
      <c r="AC150" s="10"/>
      <c r="AD150" s="4"/>
      <c r="AE150" s="4"/>
      <c r="AF150" s="4" t="s">
        <v>267</v>
      </c>
      <c r="AG150" s="4">
        <v>201</v>
      </c>
      <c r="AH150" s="4" t="s">
        <v>244</v>
      </c>
      <c r="AI150" s="4">
        <v>69.790000000000006</v>
      </c>
      <c r="AJ150" s="5"/>
      <c r="AK150" s="5">
        <v>89.37</v>
      </c>
      <c r="AL150" s="7"/>
      <c r="AM150" s="10"/>
    </row>
    <row r="151" spans="22:39">
      <c r="V151" s="4" t="s">
        <v>267</v>
      </c>
      <c r="W151" s="4">
        <v>101</v>
      </c>
      <c r="X151" s="4" t="s">
        <v>244</v>
      </c>
      <c r="Y151" s="4">
        <v>69.790000000000006</v>
      </c>
      <c r="Z151" s="5">
        <v>89.21</v>
      </c>
      <c r="AA151" s="5">
        <v>89.37</v>
      </c>
      <c r="AB151" s="7"/>
      <c r="AC151" s="10"/>
      <c r="AD151" s="4"/>
      <c r="AE151" s="4"/>
      <c r="AF151" s="4" t="s">
        <v>267</v>
      </c>
      <c r="AG151" s="4">
        <v>101</v>
      </c>
      <c r="AH151" s="4" t="s">
        <v>244</v>
      </c>
      <c r="AI151" s="4">
        <v>69.790000000000006</v>
      </c>
      <c r="AJ151" s="5">
        <v>70.05</v>
      </c>
      <c r="AK151" s="5">
        <v>89.37</v>
      </c>
      <c r="AL151" s="7"/>
      <c r="AM151" s="10"/>
    </row>
    <row r="152" spans="22:39">
      <c r="V152" s="4"/>
      <c r="W152" s="4"/>
      <c r="X152" s="4"/>
      <c r="Y152" s="4"/>
      <c r="Z152" s="4"/>
      <c r="AA152" s="13">
        <f>SUM(AA124:AA129,AA135:AA140,AA146:AA151,AK124:AK129,AK135:AK140,AK146:AK151)</f>
        <v>3462</v>
      </c>
      <c r="AB152" s="8">
        <f>AC152/AA152</f>
        <v>0</v>
      </c>
      <c r="AC152" s="12">
        <f>SUM(AC124:AC129,AC135:AC141,AC146:AC151,AM124:AM129,AM135:AM140,AM146:AM151)</f>
        <v>0</v>
      </c>
      <c r="AD152" s="4"/>
      <c r="AE152" s="4"/>
      <c r="AF152" s="4"/>
      <c r="AG152" s="4"/>
      <c r="AH152" s="4"/>
      <c r="AI152" s="4"/>
      <c r="AJ152" s="4"/>
      <c r="AK152" s="4"/>
      <c r="AL152" s="5"/>
      <c r="AM152" s="11"/>
    </row>
  </sheetData>
  <phoneticPr fontId="2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户型定价</vt:lpstr>
      <vt:lpstr>A栋分户定价</vt:lpstr>
      <vt:lpstr>Sheet3</vt:lpstr>
      <vt:lpstr>一房一价</vt:lpstr>
      <vt:lpstr>Sheet3!Print_Area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文婷</dc:creator>
  <cp:lastModifiedBy>gj xiao</cp:lastModifiedBy>
  <cp:lastPrinted>2025-07-10T07:36:30Z</cp:lastPrinted>
  <dcterms:created xsi:type="dcterms:W3CDTF">2006-10-01T16:00:00Z</dcterms:created>
  <dcterms:modified xsi:type="dcterms:W3CDTF">2025-07-10T07:39:12Z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FF5C2E1C24494BE195D7F4DFB2B9CB7E_13</vt:lpwstr>
  </property>
  <property fmtid="{D5CDD505-2E9C-101B-9397-08002B2CF9AE}" pid="4" name="KSOReadingLayout">
    <vt:bool>true</vt:bool>
  </property>
</Properties>
</file>