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  <sheet name="Sheet1" sheetId="4" r:id="rId2"/>
  </sheets>
  <externalReferences>
    <externalReference r:id="rId3"/>
  </externalReferences>
  <definedNames>
    <definedName name="_xlnm._FilterDatabase" localSheetId="0" hidden="1">Sheet2!$A$5:$N$80</definedName>
    <definedName name="_xlnm._FilterDatabase" localSheetId="1" hidden="1">Sheet1!$C$5:$Y$76</definedName>
    <definedName name="_xlnm.Print_Titles" localSheetId="0">Sheet2!$1:$5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<sst xmlns="http://schemas.openxmlformats.org/spreadsheetml/2006/main" count="459" uniqueCount="65">
  <si>
    <t>附件2</t>
  </si>
  <si>
    <t>清远市新建商品住房销售价格备案表</t>
  </si>
  <si>
    <t>房地产开发企业名称或中介服务机构名称：清远保励置业有限公司</t>
  </si>
  <si>
    <t>项目(楼盘)名称：</t>
  </si>
  <si>
    <t>清远保利和悦滨江(三期）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</si>
  <si>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</si>
  <si>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</si>
  <si>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</si>
  <si>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</si>
  <si>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</si>
  <si>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</si>
  <si>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</si>
  <si>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</si>
  <si>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</si>
  <si>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</si>
  <si>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</si>
  <si>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</si>
  <si>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销售
状态</t>
  </si>
  <si>
    <t>备注</t>
  </si>
  <si>
    <t>2-1单元</t>
  </si>
  <si>
    <t>1F</t>
  </si>
  <si>
    <t>3房2厅2卫2阳台</t>
  </si>
  <si>
    <t>未售</t>
  </si>
  <si>
    <t>带精装修2400元/方，以建筑面积计算</t>
  </si>
  <si>
    <t>2房2厅2卫3阳台</t>
  </si>
  <si>
    <t>3房2厅2卫3阳台</t>
  </si>
  <si>
    <t>2F</t>
  </si>
  <si>
    <t>3F</t>
  </si>
  <si>
    <t>4房2厅2卫1阳台</t>
  </si>
  <si>
    <t>4F</t>
  </si>
  <si>
    <t>5F</t>
  </si>
  <si>
    <t>6F</t>
  </si>
  <si>
    <t>7F</t>
  </si>
  <si>
    <t>8F</t>
  </si>
  <si>
    <t>9F</t>
  </si>
  <si>
    <t>10F</t>
  </si>
  <si>
    <t>11F</t>
  </si>
  <si>
    <t>12F</t>
  </si>
  <si>
    <t>13F</t>
  </si>
  <si>
    <t>14F</t>
  </si>
  <si>
    <t>15F</t>
  </si>
  <si>
    <t>16F</t>
  </si>
  <si>
    <t>17F</t>
  </si>
  <si>
    <t>18F</t>
  </si>
  <si>
    <t>本楼栋总面积/均价</t>
  </si>
  <si>
    <t>-</t>
  </si>
  <si>
    <t>本栋销售住宅共69套，销售住宅总建筑面积8630.80㎡，套内面积：6983.81㎡，分摊面积：1646.99㎡，现销售均价：10133.85元/㎡（建筑面积）、12523.72/㎡（套内建筑面积）。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</si>
  <si>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2.建筑面积=套内建筑面积+分摊的共有建筑面积。</t>
  </si>
  <si>
    <t>备案机关：</t>
  </si>
  <si>
    <t>企业物价员：</t>
  </si>
  <si>
    <t>价格举报投诉电话：12345</t>
  </si>
  <si>
    <t>企业投诉电话：</t>
  </si>
  <si>
    <t>本表一式两份</t>
  </si>
  <si>
    <t>不符合最高最低价1.5倍</t>
  </si>
  <si>
    <t>现调价85</t>
  </si>
  <si>
    <t>正则可签</t>
  </si>
  <si>
    <t>现调价</t>
  </si>
  <si>
    <t>底价</t>
  </si>
  <si>
    <t>房间号</t>
  </si>
  <si>
    <t>折后成交价</t>
  </si>
  <si>
    <t>调后*0.85</t>
  </si>
  <si>
    <t>折后成交价-10</t>
  </si>
  <si>
    <t>/0.85</t>
  </si>
  <si>
    <t>建面</t>
  </si>
  <si>
    <t>可调均价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</si>
</sst>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  <numFmt numFmtId="179" formatCode="0.00_ "/>
  </numFmts>
  <fonts count="36">
    <font>
      <sz val="11"/>
      <color theme="1"/>
      <name val="宋体"/>
      <charset val="134"/>
      <scheme val="minor"/>
    </font>
    <font>
      <sz val="16"/>
      <name val="黑体"/>
      <charset val="134"/>
    </font>
    <font>
      <sz val="20"/>
      <name val="方正小标宋简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6"/>
      <name val="宋体"/>
      <charset val="134"/>
      <scheme val="minor"/>
    </font>
    <font>
      <b/>
      <sz val="20"/>
      <name val="宋体"/>
      <charset val="134"/>
    </font>
    <font>
      <sz val="11"/>
      <color indexed="8"/>
      <name val="等线"/>
      <charset val="134"/>
    </font>
    <font>
      <sz val="14"/>
      <name val="宋体"/>
      <charset val="134"/>
      <scheme val="minor"/>
    </font>
    <font>
      <sz val="16"/>
      <color theme="1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7" fillId="8" borderId="12" applyNumberFormat="0" applyAlignment="0" applyProtection="0">
      <alignment vertical="center"/>
    </xf>
    <xf numFmtId="0" fontId="28" fillId="9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" fillId="0" borderId="0"/>
  </cellStyleXfs>
  <cellXfs count="6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>
      <alignment vertical="center"/>
    </xf>
    <xf numFmtId="176" fontId="0" fillId="2" borderId="0" xfId="0" applyNumberFormat="1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8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0" fillId="3" borderId="0" xfId="0" applyNumberFormat="1" applyFill="1">
      <alignment vertical="center"/>
    </xf>
    <xf numFmtId="176" fontId="0" fillId="4" borderId="0" xfId="0" applyNumberFormat="1" applyFill="1">
      <alignment vertical="center"/>
    </xf>
    <xf numFmtId="0" fontId="6" fillId="0" borderId="2" xfId="49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176" fontId="7" fillId="3" borderId="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10" fontId="12" fillId="0" borderId="0" xfId="3" applyNumberFormat="1" applyFont="1" applyFill="1" applyAlignment="1">
      <alignment horizontal="center" vertical="center"/>
    </xf>
    <xf numFmtId="10" fontId="0" fillId="2" borderId="0" xfId="3" applyNumberFormat="1" applyFill="1">
      <alignment vertical="center"/>
    </xf>
    <xf numFmtId="0" fontId="0" fillId="0" borderId="0" xfId="0" applyFill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 wrapText="1"/>
    </xf>
    <xf numFmtId="10" fontId="0" fillId="0" borderId="0" xfId="3" applyNumberFormat="1" applyFill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178" fontId="3" fillId="0" borderId="0" xfId="0" applyNumberFormat="1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178" fontId="0" fillId="0" borderId="0" xfId="0" applyNumberForma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oly\xwechat_files\wxid_75lpt2kn5khv21_053e\cache\2025-08\Handoff\7e\1-2&#26635;&#26032;&#30340;&#20215;&#34920;8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调价房间列表 (2)"/>
      <sheetName val="Sheet1"/>
    </sheetNames>
    <sheetDataSet>
      <sheetData sheetId="0">
        <row r="69">
          <cell r="L69">
            <v>102</v>
          </cell>
          <cell r="M69">
            <v>969397.059970785</v>
          </cell>
        </row>
        <row r="70">
          <cell r="L70">
            <v>103</v>
          </cell>
          <cell r="M70">
            <v>813648.505504607</v>
          </cell>
        </row>
        <row r="71">
          <cell r="L71">
            <v>104</v>
          </cell>
          <cell r="M71">
            <v>1098469.1571089</v>
          </cell>
        </row>
        <row r="72">
          <cell r="L72">
            <v>202</v>
          </cell>
          <cell r="M72">
            <v>955584.048181564</v>
          </cell>
        </row>
        <row r="73">
          <cell r="L73">
            <v>203</v>
          </cell>
          <cell r="M73">
            <v>791532.830091659</v>
          </cell>
        </row>
        <row r="74">
          <cell r="L74">
            <v>204</v>
          </cell>
          <cell r="M74">
            <v>1084682.99450678</v>
          </cell>
        </row>
        <row r="75">
          <cell r="L75">
            <v>301</v>
          </cell>
          <cell r="M75">
            <v>735476.202294727</v>
          </cell>
        </row>
        <row r="76">
          <cell r="L76">
            <v>302</v>
          </cell>
          <cell r="M76">
            <v>1010836.09533845</v>
          </cell>
        </row>
        <row r="77">
          <cell r="L77">
            <v>303</v>
          </cell>
          <cell r="M77">
            <v>835765.075890459</v>
          </cell>
        </row>
        <row r="78">
          <cell r="L78">
            <v>304</v>
          </cell>
          <cell r="M78">
            <v>1139826.74994236</v>
          </cell>
        </row>
        <row r="79">
          <cell r="L79">
            <v>401</v>
          </cell>
          <cell r="M79">
            <v>786393.895681027</v>
          </cell>
        </row>
        <row r="80">
          <cell r="L80">
            <v>402</v>
          </cell>
          <cell r="M80">
            <v>1066088.14249533</v>
          </cell>
        </row>
        <row r="81">
          <cell r="L81">
            <v>403</v>
          </cell>
          <cell r="M81">
            <v>879997.321689258</v>
          </cell>
        </row>
        <row r="82">
          <cell r="L82">
            <v>404</v>
          </cell>
          <cell r="M82">
            <v>1194970.50537795</v>
          </cell>
        </row>
        <row r="83">
          <cell r="L83">
            <v>501</v>
          </cell>
          <cell r="M83">
            <v>848625.83651059</v>
          </cell>
        </row>
        <row r="84">
          <cell r="L84">
            <v>502</v>
          </cell>
          <cell r="M84">
            <v>1224937.77807137</v>
          </cell>
        </row>
        <row r="85">
          <cell r="L85">
            <v>503</v>
          </cell>
          <cell r="M85">
            <v>1034808.8395257</v>
          </cell>
        </row>
        <row r="86">
          <cell r="L86">
            <v>504</v>
          </cell>
          <cell r="M86">
            <v>1387974.99186186</v>
          </cell>
        </row>
        <row r="87">
          <cell r="L87">
            <v>601</v>
          </cell>
          <cell r="M87">
            <v>859940.978926757</v>
          </cell>
        </row>
        <row r="88">
          <cell r="L88">
            <v>602</v>
          </cell>
          <cell r="M88">
            <v>1238750.7898606</v>
          </cell>
        </row>
        <row r="89">
          <cell r="L89">
            <v>603</v>
          </cell>
          <cell r="M89">
            <v>1045867.12471863</v>
          </cell>
        </row>
        <row r="90">
          <cell r="L90">
            <v>604</v>
          </cell>
          <cell r="M90">
            <v>1401761.15446399</v>
          </cell>
        </row>
        <row r="91">
          <cell r="L91">
            <v>701</v>
          </cell>
          <cell r="M91">
            <v>871256.121342924</v>
          </cell>
        </row>
        <row r="92">
          <cell r="L92">
            <v>702</v>
          </cell>
          <cell r="M92">
            <v>1252563.80164982</v>
          </cell>
        </row>
        <row r="93">
          <cell r="L93">
            <v>703</v>
          </cell>
          <cell r="M93">
            <v>1045867.12471863</v>
          </cell>
        </row>
        <row r="94">
          <cell r="L94">
            <v>704</v>
          </cell>
          <cell r="M94">
            <v>1415547.31706611</v>
          </cell>
        </row>
        <row r="95">
          <cell r="L95">
            <v>801</v>
          </cell>
          <cell r="M95">
            <v>882571.263759091</v>
          </cell>
        </row>
        <row r="96">
          <cell r="L96">
            <v>802</v>
          </cell>
          <cell r="M96">
            <v>1266376.81343904</v>
          </cell>
        </row>
        <row r="97">
          <cell r="L97">
            <v>803</v>
          </cell>
          <cell r="M97">
            <v>1067982.80013158</v>
          </cell>
        </row>
        <row r="98">
          <cell r="L98">
            <v>804</v>
          </cell>
          <cell r="M98">
            <v>1429332.58469533</v>
          </cell>
        </row>
        <row r="99">
          <cell r="L99">
            <v>901</v>
          </cell>
          <cell r="M99">
            <v>893885.511202355</v>
          </cell>
        </row>
        <row r="100">
          <cell r="L100">
            <v>902</v>
          </cell>
          <cell r="M100">
            <v>1307815.8488067</v>
          </cell>
        </row>
        <row r="101">
          <cell r="L101">
            <v>903</v>
          </cell>
          <cell r="M101">
            <v>1101156.76073745</v>
          </cell>
        </row>
        <row r="102">
          <cell r="L102">
            <v>904</v>
          </cell>
          <cell r="M102">
            <v>1408654.23576505</v>
          </cell>
        </row>
        <row r="103">
          <cell r="L103">
            <v>1001</v>
          </cell>
          <cell r="M103">
            <v>905200.653618522</v>
          </cell>
        </row>
        <row r="104">
          <cell r="L104">
            <v>1002</v>
          </cell>
          <cell r="M104">
            <v>1328534.47151763</v>
          </cell>
        </row>
        <row r="105">
          <cell r="L105">
            <v>1003</v>
          </cell>
          <cell r="M105">
            <v>1095627.61814099</v>
          </cell>
        </row>
        <row r="106">
          <cell r="L106">
            <v>1004</v>
          </cell>
          <cell r="M106">
            <v>1450011.82859851</v>
          </cell>
        </row>
        <row r="107">
          <cell r="L107">
            <v>1101</v>
          </cell>
          <cell r="M107">
            <v>916515.796034689</v>
          </cell>
        </row>
        <row r="108">
          <cell r="L108">
            <v>1102</v>
          </cell>
          <cell r="M108">
            <v>1321628.86059592</v>
          </cell>
        </row>
        <row r="109">
          <cell r="L109">
            <v>1103</v>
          </cell>
          <cell r="M109">
            <v>1084570.22792096</v>
          </cell>
        </row>
        <row r="110">
          <cell r="L110">
            <v>1104</v>
          </cell>
          <cell r="M110">
            <v>1450011.82859851</v>
          </cell>
        </row>
        <row r="111">
          <cell r="L111">
            <v>1201</v>
          </cell>
          <cell r="M111">
            <v>927830.938450856</v>
          </cell>
        </row>
        <row r="112">
          <cell r="L112">
            <v>1202</v>
          </cell>
          <cell r="M112">
            <v>1342347.48330685</v>
          </cell>
        </row>
        <row r="113">
          <cell r="L113">
            <v>1203</v>
          </cell>
          <cell r="M113">
            <v>1101156.76073745</v>
          </cell>
        </row>
        <row r="114">
          <cell r="L114">
            <v>1204</v>
          </cell>
          <cell r="M114">
            <v>1491370.31640488</v>
          </cell>
        </row>
        <row r="115">
          <cell r="L115">
            <v>1301</v>
          </cell>
          <cell r="M115">
            <v>939146.080867023</v>
          </cell>
        </row>
        <row r="116">
          <cell r="L116">
            <v>1302</v>
          </cell>
          <cell r="M116">
            <v>1390693.91954203</v>
          </cell>
        </row>
        <row r="117">
          <cell r="L117">
            <v>1303</v>
          </cell>
          <cell r="M117">
            <v>1139859.86393979</v>
          </cell>
        </row>
        <row r="118">
          <cell r="L118">
            <v>1304</v>
          </cell>
          <cell r="M118">
            <v>1491370.31640488</v>
          </cell>
        </row>
        <row r="119">
          <cell r="L119">
            <v>1401</v>
          </cell>
          <cell r="M119">
            <v>871256.121342924</v>
          </cell>
        </row>
        <row r="120">
          <cell r="L120">
            <v>1402</v>
          </cell>
          <cell r="M120">
            <v>1266376.81343904</v>
          </cell>
        </row>
        <row r="121">
          <cell r="L121">
            <v>1403</v>
          </cell>
          <cell r="M121">
            <v>1056924.51493865</v>
          </cell>
        </row>
        <row r="122">
          <cell r="L122">
            <v>1404</v>
          </cell>
          <cell r="M122">
            <v>1408654.23576505</v>
          </cell>
        </row>
        <row r="123">
          <cell r="L123">
            <v>1501</v>
          </cell>
          <cell r="M123">
            <v>916515.796034689</v>
          </cell>
        </row>
        <row r="124">
          <cell r="L124">
            <v>1502</v>
          </cell>
          <cell r="M124">
            <v>1369973.50688529</v>
          </cell>
        </row>
        <row r="125">
          <cell r="L125">
            <v>1503</v>
          </cell>
          <cell r="M125">
            <v>1123273.3311233</v>
          </cell>
        </row>
        <row r="126">
          <cell r="L126">
            <v>1504</v>
          </cell>
          <cell r="M126">
            <v>1491370.31640488</v>
          </cell>
        </row>
        <row r="127">
          <cell r="L127">
            <v>1601</v>
          </cell>
          <cell r="M127">
            <v>905200.653618522</v>
          </cell>
        </row>
        <row r="128">
          <cell r="L128">
            <v>1602</v>
          </cell>
          <cell r="M128">
            <v>1390693.91954203</v>
          </cell>
        </row>
        <row r="129">
          <cell r="L129">
            <v>1603</v>
          </cell>
          <cell r="M129">
            <v>1156447.29172917</v>
          </cell>
        </row>
        <row r="130">
          <cell r="L130">
            <v>1604</v>
          </cell>
          <cell r="M130">
            <v>1532727.90923834</v>
          </cell>
        </row>
        <row r="131">
          <cell r="L131">
            <v>1701</v>
          </cell>
          <cell r="M131">
            <v>893885.511202355</v>
          </cell>
        </row>
        <row r="132">
          <cell r="L132">
            <v>1702</v>
          </cell>
          <cell r="M132">
            <v>1439038.5658314</v>
          </cell>
        </row>
        <row r="133">
          <cell r="L133">
            <v>1703</v>
          </cell>
          <cell r="M133">
            <v>1184092.10973859</v>
          </cell>
        </row>
        <row r="134">
          <cell r="L134">
            <v>1704</v>
          </cell>
          <cell r="M134">
            <v>1532727.90923834</v>
          </cell>
        </row>
        <row r="135">
          <cell r="L135">
            <v>1801</v>
          </cell>
          <cell r="M135">
            <v>746790.44973799</v>
          </cell>
        </row>
        <row r="136">
          <cell r="L136">
            <v>1802</v>
          </cell>
          <cell r="M136">
            <v>1224937.77807137</v>
          </cell>
        </row>
        <row r="137">
          <cell r="L137">
            <v>1803</v>
          </cell>
          <cell r="M137">
            <v>1007164.02151629</v>
          </cell>
        </row>
        <row r="138">
          <cell r="L138">
            <v>1804</v>
          </cell>
          <cell r="M138">
            <v>1353509.58535656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2"/>
  <sheetViews>
    <sheetView tabSelected="1" zoomScale="70" zoomScaleNormal="70" topLeftCell="A3" workbookViewId="0">
      <selection activeCell="I67" sqref="I67"/>
    </sheetView>
  </sheetViews>
  <sheetFormatPr defaultColWidth="9" defaultRowHeight="13.5"/>
  <cols>
    <col min="1" max="1" width="8.88333333333333" style="1"/>
    <col min="2" max="2" width="15.6666666666667" style="1" customWidth="1"/>
    <col min="3" max="3" width="12.8833333333333" style="1" customWidth="1"/>
    <col min="4" max="4" width="10.4416666666667" style="1" customWidth="1"/>
    <col min="5" max="5" width="25.6666666666667" style="1" customWidth="1"/>
    <col min="6" max="6" width="11.4416666666667" style="1" customWidth="1"/>
    <col min="7" max="7" width="19.4416666666667" style="1" customWidth="1"/>
    <col min="8" max="8" width="26" style="1" customWidth="1"/>
    <col min="9" max="9" width="24.6666666666667" style="1" customWidth="1"/>
    <col min="10" max="10" width="23.6666666666667" style="1" customWidth="1"/>
    <col min="11" max="11" width="17.4416666666667" style="1" customWidth="1"/>
    <col min="12" max="12" width="20.1083333333333" style="1" customWidth="1"/>
    <col min="13" max="13" width="11.6666666666667" style="1" customWidth="1"/>
    <col min="14" max="14" width="56.8833333333333" style="1" customWidth="1"/>
    <col min="15" max="16382" width="8.88333333333333" style="1"/>
    <col min="16383" max="16384" width="9" style="1"/>
  </cols>
  <sheetData>
    <row r="1" s="6" customFormat="1" ht="20.25" spans="1:12">
      <c r="A1" s="5" t="s">
        <v>0</v>
      </c>
      <c r="B1" s="5"/>
      <c r="J1" s="50"/>
      <c r="L1" s="7"/>
    </row>
    <row r="2" s="6" customFormat="1" ht="25.5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40" customFormat="1" ht="40.2" customHeight="1" spans="1:14">
      <c r="A3" s="9" t="s">
        <v>2</v>
      </c>
      <c r="B3" s="9"/>
      <c r="C3" s="9"/>
      <c r="D3" s="9"/>
      <c r="E3" s="9"/>
      <c r="F3" s="9"/>
      <c r="G3" s="46"/>
      <c r="H3" s="46"/>
      <c r="I3" s="46" t="s">
        <v>3</v>
      </c>
      <c r="J3" s="10" t="s">
        <v>4</v>
      </c>
      <c r="K3" s="10"/>
      <c r="L3" s="10"/>
      <c r="M3" s="46"/>
      <c r="N3" s="46"/>
    </row>
    <row r="4" s="41" customFormat="1" ht="28.95" customHeight="1" spans="1:14">
      <c r="A4" s="47" t="s">
        <v>5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51" t="s">
        <v>13</v>
      </c>
      <c r="J4" s="52" t="s">
        <v>14</v>
      </c>
      <c r="K4" s="11" t="s">
        <v>15</v>
      </c>
      <c r="L4" s="12" t="s">
        <v>16</v>
      </c>
      <c r="M4" s="11" t="s">
        <v>17</v>
      </c>
      <c r="N4" s="47" t="s">
        <v>18</v>
      </c>
    </row>
    <row r="5" s="41" customFormat="1" ht="28.95" customHeight="1" spans="1:14">
      <c r="A5" s="47"/>
      <c r="B5" s="11"/>
      <c r="C5" s="11"/>
      <c r="D5" s="11"/>
      <c r="E5" s="11"/>
      <c r="F5" s="11"/>
      <c r="G5" s="11"/>
      <c r="H5" s="11"/>
      <c r="I5" s="53"/>
      <c r="J5" s="52"/>
      <c r="K5" s="11"/>
      <c r="L5" s="12"/>
      <c r="M5" s="11"/>
      <c r="N5" s="47"/>
    </row>
    <row r="6" s="42" customFormat="1" ht="33" customHeight="1" spans="1:14">
      <c r="A6" s="48">
        <v>1</v>
      </c>
      <c r="B6" s="13" t="s">
        <v>19</v>
      </c>
      <c r="C6" s="14">
        <v>102</v>
      </c>
      <c r="D6" s="49" t="s">
        <v>20</v>
      </c>
      <c r="E6" s="49" t="s">
        <v>21</v>
      </c>
      <c r="F6" s="49">
        <v>2.9</v>
      </c>
      <c r="G6" s="49">
        <v>138.13</v>
      </c>
      <c r="H6" s="49">
        <f>G6-I6</f>
        <v>26.36</v>
      </c>
      <c r="I6" s="49">
        <v>111.77</v>
      </c>
      <c r="J6" s="49">
        <f>L6/G6</f>
        <v>8160.47201911243</v>
      </c>
      <c r="K6" s="49">
        <f>L6/I6</f>
        <v>10085.0496555426</v>
      </c>
      <c r="L6" s="14">
        <v>1127206</v>
      </c>
      <c r="M6" s="54" t="s">
        <v>22</v>
      </c>
      <c r="N6" s="55" t="s">
        <v>23</v>
      </c>
    </row>
    <row r="7" s="42" customFormat="1" ht="33" customHeight="1" spans="1:14">
      <c r="A7" s="48">
        <v>2</v>
      </c>
      <c r="B7" s="13" t="s">
        <v>19</v>
      </c>
      <c r="C7" s="14">
        <v>103</v>
      </c>
      <c r="D7" s="49" t="s">
        <v>20</v>
      </c>
      <c r="E7" s="49" t="s">
        <v>24</v>
      </c>
      <c r="F7" s="49">
        <v>2.9</v>
      </c>
      <c r="G7" s="49">
        <v>110.58</v>
      </c>
      <c r="H7" s="49">
        <f t="shared" ref="H7:H38" si="0">G7-I7</f>
        <v>21.1</v>
      </c>
      <c r="I7" s="49">
        <v>89.48</v>
      </c>
      <c r="J7" s="49">
        <f t="shared" ref="J7:J38" si="1">L7/G7</f>
        <v>9887.58364984626</v>
      </c>
      <c r="K7" s="49">
        <f t="shared" ref="K7:K38" si="2">L7/I7</f>
        <v>12219.1439427805</v>
      </c>
      <c r="L7" s="14">
        <v>1093369</v>
      </c>
      <c r="M7" s="54" t="s">
        <v>22</v>
      </c>
      <c r="N7" s="55" t="s">
        <v>23</v>
      </c>
    </row>
    <row r="8" s="42" customFormat="1" ht="33" customHeight="1" spans="1:14">
      <c r="A8" s="48">
        <v>3</v>
      </c>
      <c r="B8" s="13" t="s">
        <v>19</v>
      </c>
      <c r="C8" s="14">
        <v>104</v>
      </c>
      <c r="D8" s="49" t="s">
        <v>20</v>
      </c>
      <c r="E8" s="49" t="s">
        <v>25</v>
      </c>
      <c r="F8" s="49">
        <v>2.9</v>
      </c>
      <c r="G8" s="49">
        <v>137.86</v>
      </c>
      <c r="H8" s="49">
        <f t="shared" si="0"/>
        <v>26.31</v>
      </c>
      <c r="I8" s="49">
        <v>111.55</v>
      </c>
      <c r="J8" s="49">
        <f t="shared" si="1"/>
        <v>8930.19004787465</v>
      </c>
      <c r="K8" s="49">
        <f t="shared" si="2"/>
        <v>11036.4500224115</v>
      </c>
      <c r="L8" s="14">
        <v>1231116</v>
      </c>
      <c r="M8" s="54" t="s">
        <v>22</v>
      </c>
      <c r="N8" s="55" t="s">
        <v>23</v>
      </c>
    </row>
    <row r="9" s="42" customFormat="1" ht="33" customHeight="1" spans="1:14">
      <c r="A9" s="48">
        <v>4</v>
      </c>
      <c r="B9" s="13" t="s">
        <v>19</v>
      </c>
      <c r="C9" s="14">
        <v>202</v>
      </c>
      <c r="D9" s="49" t="s">
        <v>26</v>
      </c>
      <c r="E9" s="49" t="s">
        <v>21</v>
      </c>
      <c r="F9" s="49">
        <v>2.9</v>
      </c>
      <c r="G9" s="49">
        <v>138.13</v>
      </c>
      <c r="H9" s="49">
        <f t="shared" si="0"/>
        <v>26.36</v>
      </c>
      <c r="I9" s="49">
        <v>111.77</v>
      </c>
      <c r="J9" s="49">
        <f t="shared" si="1"/>
        <v>8137.87012234851</v>
      </c>
      <c r="K9" s="49">
        <f t="shared" si="2"/>
        <v>10057.1172944439</v>
      </c>
      <c r="L9" s="14">
        <v>1124084</v>
      </c>
      <c r="M9" s="54" t="s">
        <v>22</v>
      </c>
      <c r="N9" s="55" t="s">
        <v>23</v>
      </c>
    </row>
    <row r="10" s="42" customFormat="1" ht="33" customHeight="1" spans="1:14">
      <c r="A10" s="48">
        <v>5</v>
      </c>
      <c r="B10" s="13" t="s">
        <v>19</v>
      </c>
      <c r="C10" s="14">
        <v>203</v>
      </c>
      <c r="D10" s="49" t="s">
        <v>26</v>
      </c>
      <c r="E10" s="49" t="s">
        <v>24</v>
      </c>
      <c r="F10" s="49">
        <v>2.9</v>
      </c>
      <c r="G10" s="49">
        <v>110.58</v>
      </c>
      <c r="H10" s="49">
        <f t="shared" si="0"/>
        <v>21.1</v>
      </c>
      <c r="I10" s="49">
        <v>89.48</v>
      </c>
      <c r="J10" s="49">
        <f t="shared" si="1"/>
        <v>9452.29697956231</v>
      </c>
      <c r="K10" s="49">
        <f t="shared" si="2"/>
        <v>11681.2136790344</v>
      </c>
      <c r="L10" s="14">
        <v>1045235</v>
      </c>
      <c r="M10" s="54" t="s">
        <v>22</v>
      </c>
      <c r="N10" s="55" t="s">
        <v>23</v>
      </c>
    </row>
    <row r="11" s="42" customFormat="1" ht="33" customHeight="1" spans="1:14">
      <c r="A11" s="48">
        <v>6</v>
      </c>
      <c r="B11" s="13" t="s">
        <v>19</v>
      </c>
      <c r="C11" s="14">
        <v>204</v>
      </c>
      <c r="D11" s="49" t="s">
        <v>26</v>
      </c>
      <c r="E11" s="49" t="s">
        <v>25</v>
      </c>
      <c r="F11" s="49">
        <v>2.9</v>
      </c>
      <c r="G11" s="49">
        <v>137.86</v>
      </c>
      <c r="H11" s="49">
        <f t="shared" si="0"/>
        <v>26.31</v>
      </c>
      <c r="I11" s="49">
        <v>111.55</v>
      </c>
      <c r="J11" s="49">
        <f t="shared" si="1"/>
        <v>8818.11257797766</v>
      </c>
      <c r="K11" s="49">
        <f t="shared" si="2"/>
        <v>10897.9381443299</v>
      </c>
      <c r="L11" s="14">
        <v>1215665</v>
      </c>
      <c r="M11" s="54" t="s">
        <v>22</v>
      </c>
      <c r="N11" s="55" t="s">
        <v>23</v>
      </c>
    </row>
    <row r="12" s="42" customFormat="1" ht="33" customHeight="1" spans="1:14">
      <c r="A12" s="48">
        <v>7</v>
      </c>
      <c r="B12" s="13" t="s">
        <v>19</v>
      </c>
      <c r="C12" s="14">
        <v>301</v>
      </c>
      <c r="D12" s="49" t="s">
        <v>27</v>
      </c>
      <c r="E12" s="49" t="s">
        <v>28</v>
      </c>
      <c r="F12" s="49">
        <v>2.9</v>
      </c>
      <c r="G12" s="49">
        <v>113.15</v>
      </c>
      <c r="H12" s="49">
        <f t="shared" si="0"/>
        <v>21.59</v>
      </c>
      <c r="I12" s="49">
        <v>91.56</v>
      </c>
      <c r="J12" s="49">
        <f t="shared" si="1"/>
        <v>9543.26999558109</v>
      </c>
      <c r="K12" s="49">
        <f t="shared" si="2"/>
        <v>11793.5889034513</v>
      </c>
      <c r="L12" s="14">
        <v>1079821</v>
      </c>
      <c r="M12" s="54" t="s">
        <v>22</v>
      </c>
      <c r="N12" s="55" t="s">
        <v>23</v>
      </c>
    </row>
    <row r="13" s="42" customFormat="1" ht="33" customHeight="1" spans="1:14">
      <c r="A13" s="48">
        <v>8</v>
      </c>
      <c r="B13" s="13" t="s">
        <v>19</v>
      </c>
      <c r="C13" s="14">
        <v>302</v>
      </c>
      <c r="D13" s="49" t="s">
        <v>27</v>
      </c>
      <c r="E13" s="49" t="s">
        <v>21</v>
      </c>
      <c r="F13" s="49">
        <v>2.9</v>
      </c>
      <c r="G13" s="49">
        <v>138.13</v>
      </c>
      <c r="H13" s="49">
        <f t="shared" si="0"/>
        <v>26.36</v>
      </c>
      <c r="I13" s="49">
        <v>111.77</v>
      </c>
      <c r="J13" s="49">
        <f t="shared" si="1"/>
        <v>8291.16050097734</v>
      </c>
      <c r="K13" s="49">
        <f t="shared" si="2"/>
        <v>10246.5598997942</v>
      </c>
      <c r="L13" s="14">
        <v>1145258</v>
      </c>
      <c r="M13" s="54" t="s">
        <v>22</v>
      </c>
      <c r="N13" s="55" t="s">
        <v>23</v>
      </c>
    </row>
    <row r="14" s="42" customFormat="1" ht="33" customHeight="1" spans="1:14">
      <c r="A14" s="48">
        <v>9</v>
      </c>
      <c r="B14" s="13" t="s">
        <v>19</v>
      </c>
      <c r="C14" s="14">
        <v>303</v>
      </c>
      <c r="D14" s="49" t="s">
        <v>27</v>
      </c>
      <c r="E14" s="49" t="s">
        <v>24</v>
      </c>
      <c r="F14" s="49">
        <v>2.9</v>
      </c>
      <c r="G14" s="49">
        <v>110.58</v>
      </c>
      <c r="H14" s="49">
        <f t="shared" si="0"/>
        <v>21.1</v>
      </c>
      <c r="I14" s="49">
        <v>89.48</v>
      </c>
      <c r="J14" s="49">
        <f t="shared" si="1"/>
        <v>9256.68294447459</v>
      </c>
      <c r="K14" s="49">
        <f t="shared" si="2"/>
        <v>11439.472507823</v>
      </c>
      <c r="L14" s="14">
        <v>1023604</v>
      </c>
      <c r="M14" s="54" t="s">
        <v>22</v>
      </c>
      <c r="N14" s="55" t="s">
        <v>23</v>
      </c>
    </row>
    <row r="15" s="42" customFormat="1" ht="33" customHeight="1" spans="1:14">
      <c r="A15" s="48">
        <v>10</v>
      </c>
      <c r="B15" s="13" t="s">
        <v>19</v>
      </c>
      <c r="C15" s="14">
        <v>304</v>
      </c>
      <c r="D15" s="49" t="s">
        <v>27</v>
      </c>
      <c r="E15" s="49" t="s">
        <v>25</v>
      </c>
      <c r="F15" s="49">
        <v>2.9</v>
      </c>
      <c r="G15" s="49">
        <v>137.86</v>
      </c>
      <c r="H15" s="49">
        <f t="shared" si="0"/>
        <v>26.31</v>
      </c>
      <c r="I15" s="49">
        <v>111.55</v>
      </c>
      <c r="J15" s="49">
        <f t="shared" si="1"/>
        <v>9266.41520382997</v>
      </c>
      <c r="K15" s="49">
        <f t="shared" si="2"/>
        <v>11451.9766920663</v>
      </c>
      <c r="L15" s="14">
        <v>1277468</v>
      </c>
      <c r="M15" s="54" t="s">
        <v>22</v>
      </c>
      <c r="N15" s="55" t="s">
        <v>23</v>
      </c>
    </row>
    <row r="16" s="42" customFormat="1" ht="33" customHeight="1" spans="1:14">
      <c r="A16" s="48">
        <v>11</v>
      </c>
      <c r="B16" s="13" t="s">
        <v>19</v>
      </c>
      <c r="C16" s="14">
        <v>401</v>
      </c>
      <c r="D16" s="49" t="s">
        <v>29</v>
      </c>
      <c r="E16" s="49" t="s">
        <v>28</v>
      </c>
      <c r="F16" s="49">
        <v>2.9</v>
      </c>
      <c r="G16" s="49">
        <v>113.15</v>
      </c>
      <c r="H16" s="49">
        <f t="shared" si="0"/>
        <v>21.59</v>
      </c>
      <c r="I16" s="49">
        <v>91.56</v>
      </c>
      <c r="J16" s="49">
        <f t="shared" si="1"/>
        <v>9142.06805125939</v>
      </c>
      <c r="K16" s="49">
        <f t="shared" si="2"/>
        <v>11297.7828746177</v>
      </c>
      <c r="L16" s="14">
        <v>1034425</v>
      </c>
      <c r="M16" s="54" t="s">
        <v>22</v>
      </c>
      <c r="N16" s="55" t="s">
        <v>23</v>
      </c>
    </row>
    <row r="17" s="42" customFormat="1" ht="33" customHeight="1" spans="1:14">
      <c r="A17" s="48">
        <v>12</v>
      </c>
      <c r="B17" s="13" t="s">
        <v>19</v>
      </c>
      <c r="C17" s="14">
        <v>402</v>
      </c>
      <c r="D17" s="49" t="s">
        <v>29</v>
      </c>
      <c r="E17" s="49" t="s">
        <v>21</v>
      </c>
      <c r="F17" s="49">
        <v>2.9</v>
      </c>
      <c r="G17" s="49">
        <v>138.13</v>
      </c>
      <c r="H17" s="49">
        <f t="shared" si="0"/>
        <v>26.36</v>
      </c>
      <c r="I17" s="49">
        <v>111.77</v>
      </c>
      <c r="J17" s="49">
        <f t="shared" si="1"/>
        <v>8644.3278071382</v>
      </c>
      <c r="K17" s="49">
        <f t="shared" si="2"/>
        <v>10683.0186991143</v>
      </c>
      <c r="L17" s="14">
        <v>1194041</v>
      </c>
      <c r="M17" s="54" t="s">
        <v>22</v>
      </c>
      <c r="N17" s="55" t="s">
        <v>23</v>
      </c>
    </row>
    <row r="18" s="42" customFormat="1" ht="33" customHeight="1" spans="1:14">
      <c r="A18" s="48">
        <v>13</v>
      </c>
      <c r="B18" s="13" t="s">
        <v>19</v>
      </c>
      <c r="C18" s="14">
        <v>403</v>
      </c>
      <c r="D18" s="49" t="s">
        <v>29</v>
      </c>
      <c r="E18" s="49" t="s">
        <v>24</v>
      </c>
      <c r="F18" s="49">
        <v>2.9</v>
      </c>
      <c r="G18" s="49">
        <v>110.58</v>
      </c>
      <c r="H18" s="49">
        <f t="shared" si="0"/>
        <v>21.1</v>
      </c>
      <c r="I18" s="49">
        <v>89.48</v>
      </c>
      <c r="J18" s="49">
        <f t="shared" si="1"/>
        <v>9270.83559413999</v>
      </c>
      <c r="K18" s="49">
        <f t="shared" si="2"/>
        <v>11456.9624497094</v>
      </c>
      <c r="L18" s="14">
        <v>1025169</v>
      </c>
      <c r="M18" s="54" t="s">
        <v>22</v>
      </c>
      <c r="N18" s="55" t="s">
        <v>23</v>
      </c>
    </row>
    <row r="19" s="41" customFormat="1" ht="33" customHeight="1" spans="1:14">
      <c r="A19" s="48">
        <v>14</v>
      </c>
      <c r="B19" s="13" t="s">
        <v>19</v>
      </c>
      <c r="C19" s="14">
        <v>404</v>
      </c>
      <c r="D19" s="49" t="s">
        <v>29</v>
      </c>
      <c r="E19" s="49" t="s">
        <v>25</v>
      </c>
      <c r="F19" s="49">
        <v>2.9</v>
      </c>
      <c r="G19" s="49">
        <v>137.86</v>
      </c>
      <c r="H19" s="49">
        <f t="shared" si="0"/>
        <v>26.31</v>
      </c>
      <c r="I19" s="49">
        <v>111.55</v>
      </c>
      <c r="J19" s="49">
        <f t="shared" si="1"/>
        <v>9714.71782968229</v>
      </c>
      <c r="K19" s="49">
        <f t="shared" si="2"/>
        <v>12006.0152398028</v>
      </c>
      <c r="L19" s="14">
        <v>1339271</v>
      </c>
      <c r="M19" s="54" t="s">
        <v>22</v>
      </c>
      <c r="N19" s="55" t="s">
        <v>23</v>
      </c>
    </row>
    <row r="20" s="41" customFormat="1" ht="33" customHeight="1" spans="1:14">
      <c r="A20" s="48">
        <v>15</v>
      </c>
      <c r="B20" s="13" t="s">
        <v>19</v>
      </c>
      <c r="C20" s="14">
        <v>501</v>
      </c>
      <c r="D20" s="49" t="s">
        <v>30</v>
      </c>
      <c r="E20" s="49" t="s">
        <v>28</v>
      </c>
      <c r="F20" s="49">
        <v>2.9</v>
      </c>
      <c r="G20" s="49">
        <v>113.15</v>
      </c>
      <c r="H20" s="49">
        <f t="shared" si="0"/>
        <v>21.59</v>
      </c>
      <c r="I20" s="49">
        <v>91.56</v>
      </c>
      <c r="J20" s="49">
        <f t="shared" si="1"/>
        <v>9030.68493150685</v>
      </c>
      <c r="K20" s="49">
        <f t="shared" si="2"/>
        <v>11160.1354303189</v>
      </c>
      <c r="L20" s="14">
        <v>1021822</v>
      </c>
      <c r="M20" s="54" t="s">
        <v>22</v>
      </c>
      <c r="N20" s="55" t="s">
        <v>23</v>
      </c>
    </row>
    <row r="21" s="41" customFormat="1" ht="33" customHeight="1" spans="1:14">
      <c r="A21" s="48">
        <v>16</v>
      </c>
      <c r="B21" s="13" t="s">
        <v>19</v>
      </c>
      <c r="C21" s="14">
        <v>502</v>
      </c>
      <c r="D21" s="49" t="s">
        <v>30</v>
      </c>
      <c r="E21" s="49" t="s">
        <v>21</v>
      </c>
      <c r="F21" s="49">
        <v>2.9</v>
      </c>
      <c r="G21" s="49">
        <v>138.13</v>
      </c>
      <c r="H21" s="49">
        <f t="shared" si="0"/>
        <v>26.36</v>
      </c>
      <c r="I21" s="49">
        <v>111.77</v>
      </c>
      <c r="J21" s="49">
        <f t="shared" si="1"/>
        <v>9932.35357996091</v>
      </c>
      <c r="K21" s="49">
        <f t="shared" si="2"/>
        <v>12274.8143508992</v>
      </c>
      <c r="L21" s="14">
        <v>1371956</v>
      </c>
      <c r="M21" s="54" t="s">
        <v>22</v>
      </c>
      <c r="N21" s="55" t="s">
        <v>23</v>
      </c>
    </row>
    <row r="22" s="41" customFormat="1" ht="33" customHeight="1" spans="1:14">
      <c r="A22" s="48">
        <v>17</v>
      </c>
      <c r="B22" s="13" t="s">
        <v>19</v>
      </c>
      <c r="C22" s="14">
        <v>503</v>
      </c>
      <c r="D22" s="49" t="s">
        <v>30</v>
      </c>
      <c r="E22" s="49" t="s">
        <v>24</v>
      </c>
      <c r="F22" s="49">
        <v>2.9</v>
      </c>
      <c r="G22" s="49">
        <v>110.58</v>
      </c>
      <c r="H22" s="49">
        <f t="shared" si="0"/>
        <v>21.1</v>
      </c>
      <c r="I22" s="49">
        <v>89.48</v>
      </c>
      <c r="J22" s="49">
        <f t="shared" si="1"/>
        <v>10677.4461928016</v>
      </c>
      <c r="K22" s="49">
        <f t="shared" si="2"/>
        <v>13195.2615109522</v>
      </c>
      <c r="L22" s="14">
        <v>1180712</v>
      </c>
      <c r="M22" s="54" t="s">
        <v>22</v>
      </c>
      <c r="N22" s="55" t="s">
        <v>23</v>
      </c>
    </row>
    <row r="23" s="41" customFormat="1" ht="33" customHeight="1" spans="1:14">
      <c r="A23" s="48">
        <v>18</v>
      </c>
      <c r="B23" s="13" t="s">
        <v>19</v>
      </c>
      <c r="C23" s="14">
        <v>504</v>
      </c>
      <c r="D23" s="49" t="s">
        <v>30</v>
      </c>
      <c r="E23" s="49" t="s">
        <v>25</v>
      </c>
      <c r="F23" s="49">
        <v>2.9</v>
      </c>
      <c r="G23" s="49">
        <v>137.86</v>
      </c>
      <c r="H23" s="49">
        <f t="shared" si="0"/>
        <v>26.31</v>
      </c>
      <c r="I23" s="49">
        <v>111.55</v>
      </c>
      <c r="J23" s="49">
        <f t="shared" si="1"/>
        <v>10597.8964166546</v>
      </c>
      <c r="K23" s="49">
        <f t="shared" si="2"/>
        <v>13097.4988794263</v>
      </c>
      <c r="L23" s="14">
        <v>1461026</v>
      </c>
      <c r="M23" s="54" t="s">
        <v>22</v>
      </c>
      <c r="N23" s="55" t="s">
        <v>23</v>
      </c>
    </row>
    <row r="24" s="41" customFormat="1" ht="33" customHeight="1" spans="1:14">
      <c r="A24" s="48">
        <v>19</v>
      </c>
      <c r="B24" s="13" t="s">
        <v>19</v>
      </c>
      <c r="C24" s="14">
        <v>601</v>
      </c>
      <c r="D24" s="49" t="s">
        <v>31</v>
      </c>
      <c r="E24" s="49" t="s">
        <v>28</v>
      </c>
      <c r="F24" s="49">
        <v>2.9</v>
      </c>
      <c r="G24" s="49">
        <v>113.15</v>
      </c>
      <c r="H24" s="49">
        <f t="shared" si="0"/>
        <v>21.59</v>
      </c>
      <c r="I24" s="49">
        <v>91.56</v>
      </c>
      <c r="J24" s="49">
        <f t="shared" si="1"/>
        <v>9030.69376933274</v>
      </c>
      <c r="K24" s="49">
        <f t="shared" si="2"/>
        <v>11160.1463521188</v>
      </c>
      <c r="L24" s="14">
        <v>1021823</v>
      </c>
      <c r="M24" s="54" t="s">
        <v>22</v>
      </c>
      <c r="N24" s="55" t="s">
        <v>23</v>
      </c>
    </row>
    <row r="25" s="41" customFormat="1" ht="33" customHeight="1" spans="1:14">
      <c r="A25" s="48">
        <v>20</v>
      </c>
      <c r="B25" s="13" t="s">
        <v>19</v>
      </c>
      <c r="C25" s="14">
        <v>602</v>
      </c>
      <c r="D25" s="49" t="s">
        <v>31</v>
      </c>
      <c r="E25" s="49" t="s">
        <v>21</v>
      </c>
      <c r="F25" s="49">
        <v>2.9</v>
      </c>
      <c r="G25" s="49">
        <v>138.13</v>
      </c>
      <c r="H25" s="49">
        <f t="shared" si="0"/>
        <v>26.36</v>
      </c>
      <c r="I25" s="49">
        <v>111.77</v>
      </c>
      <c r="J25" s="49">
        <f t="shared" si="1"/>
        <v>10044.356765366</v>
      </c>
      <c r="K25" s="49">
        <f t="shared" si="2"/>
        <v>12413.2325310906</v>
      </c>
      <c r="L25" s="14">
        <v>1387427</v>
      </c>
      <c r="M25" s="54" t="s">
        <v>22</v>
      </c>
      <c r="N25" s="55" t="s">
        <v>23</v>
      </c>
    </row>
    <row r="26" s="41" customFormat="1" ht="33" customHeight="1" spans="1:14">
      <c r="A26" s="48">
        <v>21</v>
      </c>
      <c r="B26" s="13" t="s">
        <v>19</v>
      </c>
      <c r="C26" s="14">
        <v>603</v>
      </c>
      <c r="D26" s="49" t="s">
        <v>31</v>
      </c>
      <c r="E26" s="49" t="s">
        <v>24</v>
      </c>
      <c r="F26" s="49">
        <v>2.9</v>
      </c>
      <c r="G26" s="49">
        <v>110.58</v>
      </c>
      <c r="H26" s="49">
        <f t="shared" si="0"/>
        <v>21.1</v>
      </c>
      <c r="I26" s="49">
        <v>89.48</v>
      </c>
      <c r="J26" s="49">
        <f t="shared" si="1"/>
        <v>10791.5445831073</v>
      </c>
      <c r="K26" s="49">
        <f t="shared" si="2"/>
        <v>13336.2650871703</v>
      </c>
      <c r="L26" s="14">
        <v>1193329</v>
      </c>
      <c r="M26" s="54" t="s">
        <v>22</v>
      </c>
      <c r="N26" s="55" t="s">
        <v>23</v>
      </c>
    </row>
    <row r="27" s="41" customFormat="1" ht="33" customHeight="1" spans="1:14">
      <c r="A27" s="48">
        <v>22</v>
      </c>
      <c r="B27" s="13" t="s">
        <v>19</v>
      </c>
      <c r="C27" s="14">
        <v>604</v>
      </c>
      <c r="D27" s="49" t="s">
        <v>31</v>
      </c>
      <c r="E27" s="49" t="s">
        <v>25</v>
      </c>
      <c r="F27" s="49">
        <v>2.9</v>
      </c>
      <c r="G27" s="49">
        <v>137.86</v>
      </c>
      <c r="H27" s="49">
        <f t="shared" si="0"/>
        <v>26.31</v>
      </c>
      <c r="I27" s="49">
        <v>111.55</v>
      </c>
      <c r="J27" s="49">
        <f t="shared" si="1"/>
        <v>10703.1626287538</v>
      </c>
      <c r="K27" s="49">
        <f t="shared" si="2"/>
        <v>13227.5930076199</v>
      </c>
      <c r="L27" s="14">
        <v>1475538</v>
      </c>
      <c r="M27" s="54" t="s">
        <v>22</v>
      </c>
      <c r="N27" s="55" t="s">
        <v>23</v>
      </c>
    </row>
    <row r="28" s="41" customFormat="1" ht="33" customHeight="1" spans="1:14">
      <c r="A28" s="48">
        <v>23</v>
      </c>
      <c r="B28" s="13" t="s">
        <v>19</v>
      </c>
      <c r="C28" s="14">
        <v>701</v>
      </c>
      <c r="D28" s="49" t="s">
        <v>32</v>
      </c>
      <c r="E28" s="49" t="s">
        <v>28</v>
      </c>
      <c r="F28" s="49">
        <v>2.9</v>
      </c>
      <c r="G28" s="49">
        <v>113.15</v>
      </c>
      <c r="H28" s="49">
        <f t="shared" si="0"/>
        <v>21.59</v>
      </c>
      <c r="I28" s="49">
        <v>91.56</v>
      </c>
      <c r="J28" s="49">
        <f t="shared" si="1"/>
        <v>9057.76956856076</v>
      </c>
      <c r="K28" s="49">
        <f t="shared" si="2"/>
        <v>11193.6066697537</v>
      </c>
      <c r="L28" s="14">
        <v>1024886.62668265</v>
      </c>
      <c r="M28" s="54" t="s">
        <v>22</v>
      </c>
      <c r="N28" s="55" t="s">
        <v>23</v>
      </c>
    </row>
    <row r="29" s="41" customFormat="1" ht="33" customHeight="1" spans="1:14">
      <c r="A29" s="48">
        <v>24</v>
      </c>
      <c r="B29" s="13" t="s">
        <v>19</v>
      </c>
      <c r="C29" s="14">
        <v>702</v>
      </c>
      <c r="D29" s="49" t="s">
        <v>32</v>
      </c>
      <c r="E29" s="49" t="s">
        <v>21</v>
      </c>
      <c r="F29" s="49">
        <v>2.9</v>
      </c>
      <c r="G29" s="49">
        <v>138.13</v>
      </c>
      <c r="H29" s="49">
        <f t="shared" si="0"/>
        <v>26.36</v>
      </c>
      <c r="I29" s="49">
        <v>111.77</v>
      </c>
      <c r="J29" s="49">
        <f t="shared" si="1"/>
        <v>10156.359950771</v>
      </c>
      <c r="K29" s="49">
        <f t="shared" si="2"/>
        <v>12551.6507112821</v>
      </c>
      <c r="L29" s="14">
        <v>1402898</v>
      </c>
      <c r="M29" s="54" t="s">
        <v>22</v>
      </c>
      <c r="N29" s="55" t="s">
        <v>23</v>
      </c>
    </row>
    <row r="30" s="41" customFormat="1" ht="33" customHeight="1" spans="1:14">
      <c r="A30" s="48">
        <v>25</v>
      </c>
      <c r="B30" s="13" t="s">
        <v>19</v>
      </c>
      <c r="C30" s="14">
        <v>703</v>
      </c>
      <c r="D30" s="49" t="s">
        <v>32</v>
      </c>
      <c r="E30" s="49" t="s">
        <v>24</v>
      </c>
      <c r="F30" s="49">
        <v>2.9</v>
      </c>
      <c r="G30" s="49">
        <v>110.58</v>
      </c>
      <c r="H30" s="49">
        <f t="shared" si="0"/>
        <v>21.1</v>
      </c>
      <c r="I30" s="49">
        <v>89.48</v>
      </c>
      <c r="J30" s="49">
        <f t="shared" si="1"/>
        <v>10791.5536263339</v>
      </c>
      <c r="K30" s="49">
        <f t="shared" si="2"/>
        <v>13336.276262852</v>
      </c>
      <c r="L30" s="14">
        <v>1193330</v>
      </c>
      <c r="M30" s="54" t="s">
        <v>22</v>
      </c>
      <c r="N30" s="55" t="s">
        <v>23</v>
      </c>
    </row>
    <row r="31" s="41" customFormat="1" ht="33" customHeight="1" spans="1:14">
      <c r="A31" s="48">
        <v>26</v>
      </c>
      <c r="B31" s="13" t="s">
        <v>19</v>
      </c>
      <c r="C31" s="14">
        <v>704</v>
      </c>
      <c r="D31" s="49" t="s">
        <v>32</v>
      </c>
      <c r="E31" s="49" t="s">
        <v>25</v>
      </c>
      <c r="F31" s="49">
        <v>2.9</v>
      </c>
      <c r="G31" s="49">
        <v>137.86</v>
      </c>
      <c r="H31" s="49">
        <f t="shared" si="0"/>
        <v>26.31</v>
      </c>
      <c r="I31" s="49">
        <v>111.55</v>
      </c>
      <c r="J31" s="49">
        <f t="shared" si="1"/>
        <v>10913.6877992166</v>
      </c>
      <c r="K31" s="49">
        <f t="shared" si="2"/>
        <v>13487.7722994173</v>
      </c>
      <c r="L31" s="14">
        <v>1504561</v>
      </c>
      <c r="M31" s="54" t="s">
        <v>22</v>
      </c>
      <c r="N31" s="55" t="s">
        <v>23</v>
      </c>
    </row>
    <row r="32" s="41" customFormat="1" ht="33" customHeight="1" spans="1:14">
      <c r="A32" s="48">
        <v>27</v>
      </c>
      <c r="B32" s="13" t="s">
        <v>19</v>
      </c>
      <c r="C32" s="14">
        <v>801</v>
      </c>
      <c r="D32" s="49" t="s">
        <v>33</v>
      </c>
      <c r="E32" s="49" t="s">
        <v>28</v>
      </c>
      <c r="F32" s="49">
        <v>2.9</v>
      </c>
      <c r="G32" s="49">
        <v>113.15</v>
      </c>
      <c r="H32" s="49">
        <f t="shared" si="0"/>
        <v>21.59</v>
      </c>
      <c r="I32" s="49">
        <v>91.56</v>
      </c>
      <c r="J32" s="49">
        <f t="shared" si="1"/>
        <v>9174.32611577552</v>
      </c>
      <c r="K32" s="49">
        <f t="shared" si="2"/>
        <v>11337.6474442988</v>
      </c>
      <c r="L32" s="14">
        <v>1038075</v>
      </c>
      <c r="M32" s="54" t="s">
        <v>22</v>
      </c>
      <c r="N32" s="55" t="s">
        <v>23</v>
      </c>
    </row>
    <row r="33" s="41" customFormat="1" ht="33" customHeight="1" spans="1:14">
      <c r="A33" s="48">
        <v>28</v>
      </c>
      <c r="B33" s="13" t="s">
        <v>19</v>
      </c>
      <c r="C33" s="14">
        <v>802</v>
      </c>
      <c r="D33" s="49" t="s">
        <v>33</v>
      </c>
      <c r="E33" s="49" t="s">
        <v>21</v>
      </c>
      <c r="F33" s="49">
        <v>2.9</v>
      </c>
      <c r="G33" s="49">
        <v>138.13</v>
      </c>
      <c r="H33" s="49">
        <f t="shared" si="0"/>
        <v>26.36</v>
      </c>
      <c r="I33" s="49">
        <v>111.77</v>
      </c>
      <c r="J33" s="49">
        <f t="shared" si="1"/>
        <v>10268.3631361761</v>
      </c>
      <c r="K33" s="49">
        <f t="shared" si="2"/>
        <v>12690.0688914736</v>
      </c>
      <c r="L33" s="14">
        <v>1418369</v>
      </c>
      <c r="M33" s="54" t="s">
        <v>22</v>
      </c>
      <c r="N33" s="55" t="s">
        <v>23</v>
      </c>
    </row>
    <row r="34" s="41" customFormat="1" ht="33" customHeight="1" spans="1:14">
      <c r="A34" s="48">
        <v>29</v>
      </c>
      <c r="B34" s="13" t="s">
        <v>19</v>
      </c>
      <c r="C34" s="14">
        <v>803</v>
      </c>
      <c r="D34" s="49" t="s">
        <v>33</v>
      </c>
      <c r="E34" s="49" t="s">
        <v>24</v>
      </c>
      <c r="F34" s="49">
        <v>2.9</v>
      </c>
      <c r="G34" s="49">
        <v>110.58</v>
      </c>
      <c r="H34" s="49">
        <f t="shared" si="0"/>
        <v>21.1</v>
      </c>
      <c r="I34" s="49">
        <v>89.48</v>
      </c>
      <c r="J34" s="49">
        <f t="shared" si="1"/>
        <v>11019.7504069452</v>
      </c>
      <c r="K34" s="49">
        <f t="shared" si="2"/>
        <v>13618.2834152883</v>
      </c>
      <c r="L34" s="14">
        <v>1218564</v>
      </c>
      <c r="M34" s="54" t="s">
        <v>22</v>
      </c>
      <c r="N34" s="55" t="s">
        <v>23</v>
      </c>
    </row>
    <row r="35" s="41" customFormat="1" ht="33" customHeight="1" spans="1:14">
      <c r="A35" s="48">
        <v>30</v>
      </c>
      <c r="B35" s="13" t="s">
        <v>19</v>
      </c>
      <c r="C35" s="14">
        <v>804</v>
      </c>
      <c r="D35" s="49" t="s">
        <v>33</v>
      </c>
      <c r="E35" s="49" t="s">
        <v>25</v>
      </c>
      <c r="F35" s="49">
        <v>2.9</v>
      </c>
      <c r="G35" s="49">
        <v>137.86</v>
      </c>
      <c r="H35" s="49">
        <f t="shared" si="0"/>
        <v>26.31</v>
      </c>
      <c r="I35" s="49">
        <v>111.55</v>
      </c>
      <c r="J35" s="49">
        <f t="shared" si="1"/>
        <v>11118.0255331496</v>
      </c>
      <c r="K35" s="49">
        <f t="shared" si="2"/>
        <v>13740.3047960556</v>
      </c>
      <c r="L35" s="14">
        <v>1532731</v>
      </c>
      <c r="M35" s="54" t="s">
        <v>22</v>
      </c>
      <c r="N35" s="55" t="s">
        <v>23</v>
      </c>
    </row>
    <row r="36" s="41" customFormat="1" ht="33" customHeight="1" spans="1:14">
      <c r="A36" s="48">
        <v>31</v>
      </c>
      <c r="B36" s="13" t="s">
        <v>19</v>
      </c>
      <c r="C36" s="14">
        <v>901</v>
      </c>
      <c r="D36" s="49" t="s">
        <v>34</v>
      </c>
      <c r="E36" s="49" t="s">
        <v>28</v>
      </c>
      <c r="F36" s="49">
        <v>2.9</v>
      </c>
      <c r="G36" s="49">
        <v>113.15</v>
      </c>
      <c r="H36" s="49">
        <f t="shared" si="0"/>
        <v>21.59</v>
      </c>
      <c r="I36" s="49">
        <v>91.56</v>
      </c>
      <c r="J36" s="49">
        <f t="shared" si="1"/>
        <v>9291.93990278392</v>
      </c>
      <c r="K36" s="49">
        <f t="shared" si="2"/>
        <v>11482.994757536</v>
      </c>
      <c r="L36" s="14">
        <v>1051383</v>
      </c>
      <c r="M36" s="54" t="s">
        <v>22</v>
      </c>
      <c r="N36" s="55" t="s">
        <v>23</v>
      </c>
    </row>
    <row r="37" s="41" customFormat="1" ht="33" customHeight="1" spans="1:14">
      <c r="A37" s="48">
        <v>32</v>
      </c>
      <c r="B37" s="13" t="s">
        <v>19</v>
      </c>
      <c r="C37" s="14">
        <v>902</v>
      </c>
      <c r="D37" s="49" t="s">
        <v>34</v>
      </c>
      <c r="E37" s="49" t="s">
        <v>21</v>
      </c>
      <c r="F37" s="49">
        <v>2.9</v>
      </c>
      <c r="G37" s="49">
        <v>138.13</v>
      </c>
      <c r="H37" s="49">
        <f t="shared" si="0"/>
        <v>26.36</v>
      </c>
      <c r="I37" s="49">
        <v>111.77</v>
      </c>
      <c r="J37" s="49">
        <f t="shared" si="1"/>
        <v>11096.2861072902</v>
      </c>
      <c r="K37" s="49">
        <f t="shared" si="2"/>
        <v>13713.2504249799</v>
      </c>
      <c r="L37" s="14">
        <v>1532730</v>
      </c>
      <c r="M37" s="54" t="s">
        <v>22</v>
      </c>
      <c r="N37" s="55" t="s">
        <v>23</v>
      </c>
    </row>
    <row r="38" s="41" customFormat="1" ht="33" customHeight="1" spans="1:14">
      <c r="A38" s="48">
        <v>33</v>
      </c>
      <c r="B38" s="13" t="s">
        <v>19</v>
      </c>
      <c r="C38" s="14">
        <v>903</v>
      </c>
      <c r="D38" s="49" t="s">
        <v>34</v>
      </c>
      <c r="E38" s="49" t="s">
        <v>24</v>
      </c>
      <c r="F38" s="49">
        <v>2.9</v>
      </c>
      <c r="G38" s="49">
        <v>110.58</v>
      </c>
      <c r="H38" s="49">
        <f t="shared" si="0"/>
        <v>21.1</v>
      </c>
      <c r="I38" s="49">
        <v>89.48</v>
      </c>
      <c r="J38" s="49">
        <f t="shared" si="1"/>
        <v>11362.0455778622</v>
      </c>
      <c r="K38" s="49">
        <f t="shared" si="2"/>
        <v>14041.2941439428</v>
      </c>
      <c r="L38" s="14">
        <v>1256415</v>
      </c>
      <c r="M38" s="54" t="s">
        <v>22</v>
      </c>
      <c r="N38" s="55" t="s">
        <v>23</v>
      </c>
    </row>
    <row r="39" s="41" customFormat="1" ht="33" customHeight="1" spans="1:14">
      <c r="A39" s="48">
        <v>34</v>
      </c>
      <c r="B39" s="13" t="s">
        <v>19</v>
      </c>
      <c r="C39" s="14">
        <v>904</v>
      </c>
      <c r="D39" s="49" t="s">
        <v>34</v>
      </c>
      <c r="E39" s="49" t="s">
        <v>25</v>
      </c>
      <c r="F39" s="49">
        <v>2.9</v>
      </c>
      <c r="G39" s="49">
        <v>137.86</v>
      </c>
      <c r="H39" s="49">
        <f t="shared" ref="H39:H75" si="3">G39-I39</f>
        <v>26.31</v>
      </c>
      <c r="I39" s="49">
        <v>111.55</v>
      </c>
      <c r="J39" s="49">
        <f t="shared" ref="J39:J76" si="4">L39/G39</f>
        <v>11118.0182794139</v>
      </c>
      <c r="K39" s="49">
        <f t="shared" ref="K39:K76" si="5">L39/I39</f>
        <v>13740.2958314657</v>
      </c>
      <c r="L39" s="14">
        <v>1532730</v>
      </c>
      <c r="M39" s="54" t="s">
        <v>22</v>
      </c>
      <c r="N39" s="55" t="s">
        <v>23</v>
      </c>
    </row>
    <row r="40" s="41" customFormat="1" ht="33" customHeight="1" spans="1:14">
      <c r="A40" s="48">
        <v>35</v>
      </c>
      <c r="B40" s="13" t="s">
        <v>19</v>
      </c>
      <c r="C40" s="14">
        <v>1001</v>
      </c>
      <c r="D40" s="49" t="s">
        <v>35</v>
      </c>
      <c r="E40" s="49" t="s">
        <v>28</v>
      </c>
      <c r="F40" s="49">
        <v>2.9</v>
      </c>
      <c r="G40" s="49">
        <v>113.15</v>
      </c>
      <c r="H40" s="49">
        <f t="shared" si="3"/>
        <v>21.59</v>
      </c>
      <c r="I40" s="49">
        <v>91.56</v>
      </c>
      <c r="J40" s="49">
        <f t="shared" si="4"/>
        <v>9410.66436485904</v>
      </c>
      <c r="K40" s="49">
        <f t="shared" si="5"/>
        <v>11629.7146448646</v>
      </c>
      <c r="L40" s="14">
        <v>1064816.6728838</v>
      </c>
      <c r="M40" s="54" t="s">
        <v>22</v>
      </c>
      <c r="N40" s="55" t="s">
        <v>23</v>
      </c>
    </row>
    <row r="41" s="41" customFormat="1" ht="33" customHeight="1" spans="1:14">
      <c r="A41" s="48">
        <v>36</v>
      </c>
      <c r="B41" s="13" t="s">
        <v>19</v>
      </c>
      <c r="C41" s="14">
        <v>1002</v>
      </c>
      <c r="D41" s="49" t="s">
        <v>35</v>
      </c>
      <c r="E41" s="49" t="s">
        <v>21</v>
      </c>
      <c r="F41" s="49">
        <v>2.9</v>
      </c>
      <c r="G41" s="49">
        <v>138.13</v>
      </c>
      <c r="H41" s="49">
        <f t="shared" si="3"/>
        <v>26.36</v>
      </c>
      <c r="I41" s="49">
        <v>111.77</v>
      </c>
      <c r="J41" s="49">
        <f t="shared" si="4"/>
        <v>10772.3666111634</v>
      </c>
      <c r="K41" s="49">
        <f t="shared" si="5"/>
        <v>13312.9372819182</v>
      </c>
      <c r="L41" s="14">
        <v>1487987</v>
      </c>
      <c r="M41" s="54" t="s">
        <v>22</v>
      </c>
      <c r="N41" s="55" t="s">
        <v>23</v>
      </c>
    </row>
    <row r="42" s="41" customFormat="1" ht="33" customHeight="1" spans="1:14">
      <c r="A42" s="48">
        <v>37</v>
      </c>
      <c r="B42" s="13" t="s">
        <v>19</v>
      </c>
      <c r="C42" s="14">
        <v>1003</v>
      </c>
      <c r="D42" s="49" t="s">
        <v>35</v>
      </c>
      <c r="E42" s="49" t="s">
        <v>24</v>
      </c>
      <c r="F42" s="49">
        <v>2.9</v>
      </c>
      <c r="G42" s="49">
        <v>110.58</v>
      </c>
      <c r="H42" s="49">
        <f t="shared" si="3"/>
        <v>21.1</v>
      </c>
      <c r="I42" s="49">
        <v>89.48</v>
      </c>
      <c r="J42" s="49">
        <f t="shared" si="4"/>
        <v>11655.1098053766</v>
      </c>
      <c r="K42" s="49">
        <f t="shared" si="5"/>
        <v>14403.4649338236</v>
      </c>
      <c r="L42" s="14">
        <v>1288822.04227854</v>
      </c>
      <c r="M42" s="54" t="s">
        <v>22</v>
      </c>
      <c r="N42" s="55" t="s">
        <v>23</v>
      </c>
    </row>
    <row r="43" s="41" customFormat="1" ht="33" customHeight="1" spans="1:14">
      <c r="A43" s="48">
        <v>38</v>
      </c>
      <c r="B43" s="13" t="s">
        <v>19</v>
      </c>
      <c r="C43" s="14">
        <v>1004</v>
      </c>
      <c r="D43" s="49" t="s">
        <v>35</v>
      </c>
      <c r="E43" s="49" t="s">
        <v>25</v>
      </c>
      <c r="F43" s="49">
        <v>2.9</v>
      </c>
      <c r="G43" s="49">
        <v>137.86</v>
      </c>
      <c r="H43" s="49">
        <f t="shared" si="3"/>
        <v>26.31</v>
      </c>
      <c r="I43" s="49">
        <v>111.55</v>
      </c>
      <c r="J43" s="49">
        <f t="shared" si="4"/>
        <v>11118.0182794139</v>
      </c>
      <c r="K43" s="49">
        <f t="shared" si="5"/>
        <v>13740.2958314657</v>
      </c>
      <c r="L43" s="14">
        <v>1532730</v>
      </c>
      <c r="M43" s="54" t="s">
        <v>22</v>
      </c>
      <c r="N43" s="55" t="s">
        <v>23</v>
      </c>
    </row>
    <row r="44" s="41" customFormat="1" ht="33" customHeight="1" spans="1:14">
      <c r="A44" s="48">
        <v>39</v>
      </c>
      <c r="B44" s="13" t="s">
        <v>19</v>
      </c>
      <c r="C44" s="14">
        <v>1101</v>
      </c>
      <c r="D44" s="49" t="s">
        <v>36</v>
      </c>
      <c r="E44" s="49" t="s">
        <v>28</v>
      </c>
      <c r="F44" s="49">
        <v>2.9</v>
      </c>
      <c r="G44" s="49">
        <v>113.15</v>
      </c>
      <c r="H44" s="49">
        <f t="shared" si="3"/>
        <v>21.59</v>
      </c>
      <c r="I44" s="49">
        <v>91.56</v>
      </c>
      <c r="J44" s="49">
        <f t="shared" si="4"/>
        <v>9527.1763146266</v>
      </c>
      <c r="K44" s="49">
        <f t="shared" si="5"/>
        <v>11773.7003058104</v>
      </c>
      <c r="L44" s="14">
        <v>1078000</v>
      </c>
      <c r="M44" s="54" t="s">
        <v>22</v>
      </c>
      <c r="N44" s="55" t="s">
        <v>23</v>
      </c>
    </row>
    <row r="45" s="41" customFormat="1" ht="33" customHeight="1" spans="1:14">
      <c r="A45" s="48">
        <v>40</v>
      </c>
      <c r="B45" s="13" t="s">
        <v>19</v>
      </c>
      <c r="C45" s="14">
        <v>1102</v>
      </c>
      <c r="D45" s="49" t="s">
        <v>36</v>
      </c>
      <c r="E45" s="49" t="s">
        <v>21</v>
      </c>
      <c r="F45" s="49">
        <v>2.9</v>
      </c>
      <c r="G45" s="49">
        <v>138.13</v>
      </c>
      <c r="H45" s="49">
        <f t="shared" si="3"/>
        <v>26.36</v>
      </c>
      <c r="I45" s="49">
        <v>111.77</v>
      </c>
      <c r="J45" s="49">
        <f t="shared" si="4"/>
        <v>10716.3686382393</v>
      </c>
      <c r="K45" s="49">
        <f t="shared" si="5"/>
        <v>13243.7326652948</v>
      </c>
      <c r="L45" s="14">
        <v>1480252</v>
      </c>
      <c r="M45" s="54" t="s">
        <v>22</v>
      </c>
      <c r="N45" s="55" t="s">
        <v>23</v>
      </c>
    </row>
    <row r="46" s="41" customFormat="1" ht="33" customHeight="1" spans="1:14">
      <c r="A46" s="48">
        <v>41</v>
      </c>
      <c r="B46" s="13" t="s">
        <v>19</v>
      </c>
      <c r="C46" s="14">
        <v>1103</v>
      </c>
      <c r="D46" s="49" t="s">
        <v>36</v>
      </c>
      <c r="E46" s="49" t="s">
        <v>24</v>
      </c>
      <c r="F46" s="49">
        <v>2.9</v>
      </c>
      <c r="G46" s="49">
        <v>110.58</v>
      </c>
      <c r="H46" s="49">
        <f t="shared" si="3"/>
        <v>21.1</v>
      </c>
      <c r="I46" s="49">
        <v>89.48</v>
      </c>
      <c r="J46" s="49">
        <f t="shared" si="4"/>
        <v>9951.97142340387</v>
      </c>
      <c r="K46" s="49">
        <f t="shared" si="5"/>
        <v>12298.7147966026</v>
      </c>
      <c r="L46" s="14">
        <v>1100489</v>
      </c>
      <c r="M46" s="54" t="s">
        <v>22</v>
      </c>
      <c r="N46" s="55" t="s">
        <v>23</v>
      </c>
    </row>
    <row r="47" s="41" customFormat="1" ht="33" customHeight="1" spans="1:14">
      <c r="A47" s="48">
        <v>42</v>
      </c>
      <c r="B47" s="13" t="s">
        <v>19</v>
      </c>
      <c r="C47" s="14">
        <v>1104</v>
      </c>
      <c r="D47" s="49" t="s">
        <v>36</v>
      </c>
      <c r="E47" s="49" t="s">
        <v>25</v>
      </c>
      <c r="F47" s="49">
        <v>2.9</v>
      </c>
      <c r="G47" s="49">
        <v>137.86</v>
      </c>
      <c r="H47" s="49">
        <f t="shared" si="3"/>
        <v>26.31</v>
      </c>
      <c r="I47" s="49">
        <v>111.55</v>
      </c>
      <c r="J47" s="49">
        <f t="shared" si="4"/>
        <v>11118.0182794139</v>
      </c>
      <c r="K47" s="49">
        <f t="shared" si="5"/>
        <v>13740.2958314657</v>
      </c>
      <c r="L47" s="14">
        <v>1532730</v>
      </c>
      <c r="M47" s="54" t="s">
        <v>22</v>
      </c>
      <c r="N47" s="55" t="s">
        <v>23</v>
      </c>
    </row>
    <row r="48" s="41" customFormat="1" ht="33" customHeight="1" spans="1:14">
      <c r="A48" s="48">
        <v>43</v>
      </c>
      <c r="B48" s="13" t="s">
        <v>19</v>
      </c>
      <c r="C48" s="14">
        <v>1201</v>
      </c>
      <c r="D48" s="49" t="s">
        <v>37</v>
      </c>
      <c r="E48" s="49" t="s">
        <v>28</v>
      </c>
      <c r="F48" s="49">
        <v>2.9</v>
      </c>
      <c r="G48" s="49">
        <v>113.15</v>
      </c>
      <c r="H48" s="49">
        <f t="shared" si="3"/>
        <v>21.59</v>
      </c>
      <c r="I48" s="49">
        <v>91.56</v>
      </c>
      <c r="J48" s="49">
        <f t="shared" si="4"/>
        <v>9645.93376528087</v>
      </c>
      <c r="K48" s="49">
        <f t="shared" si="5"/>
        <v>11920.4609604798</v>
      </c>
      <c r="L48" s="14">
        <v>1091437.40554153</v>
      </c>
      <c r="M48" s="54" t="s">
        <v>22</v>
      </c>
      <c r="N48" s="55" t="s">
        <v>23</v>
      </c>
    </row>
    <row r="49" s="41" customFormat="1" ht="33" customHeight="1" spans="1:14">
      <c r="A49" s="48">
        <v>44</v>
      </c>
      <c r="B49" s="13" t="s">
        <v>19</v>
      </c>
      <c r="C49" s="14">
        <v>1202</v>
      </c>
      <c r="D49" s="49" t="s">
        <v>37</v>
      </c>
      <c r="E49" s="49" t="s">
        <v>21</v>
      </c>
      <c r="F49" s="49">
        <v>2.9</v>
      </c>
      <c r="G49" s="49">
        <v>138.13</v>
      </c>
      <c r="H49" s="49">
        <f t="shared" si="3"/>
        <v>26.36</v>
      </c>
      <c r="I49" s="49">
        <v>111.77</v>
      </c>
      <c r="J49" s="49">
        <f t="shared" si="4"/>
        <v>10372.3304133787</v>
      </c>
      <c r="K49" s="49">
        <f t="shared" si="5"/>
        <v>12818.5559631386</v>
      </c>
      <c r="L49" s="14">
        <v>1432730</v>
      </c>
      <c r="M49" s="54" t="s">
        <v>22</v>
      </c>
      <c r="N49" s="55" t="s">
        <v>23</v>
      </c>
    </row>
    <row r="50" s="41" customFormat="1" ht="33" customHeight="1" spans="1:14">
      <c r="A50" s="48">
        <v>45</v>
      </c>
      <c r="B50" s="13" t="s">
        <v>19</v>
      </c>
      <c r="C50" s="14">
        <v>1203</v>
      </c>
      <c r="D50" s="49" t="s">
        <v>37</v>
      </c>
      <c r="E50" s="49" t="s">
        <v>24</v>
      </c>
      <c r="F50" s="49">
        <v>2.9</v>
      </c>
      <c r="G50" s="49">
        <v>110.58</v>
      </c>
      <c r="H50" s="49">
        <f t="shared" si="3"/>
        <v>21.1</v>
      </c>
      <c r="I50" s="49">
        <v>89.48</v>
      </c>
      <c r="J50" s="49">
        <f t="shared" si="4"/>
        <v>10809.6052697794</v>
      </c>
      <c r="K50" s="49">
        <f t="shared" si="5"/>
        <v>13358.5846080935</v>
      </c>
      <c r="L50" s="14">
        <v>1195326.15073221</v>
      </c>
      <c r="M50" s="54" t="s">
        <v>22</v>
      </c>
      <c r="N50" s="55" t="s">
        <v>23</v>
      </c>
    </row>
    <row r="51" s="41" customFormat="1" ht="33" customHeight="1" spans="1:14">
      <c r="A51" s="48">
        <v>46</v>
      </c>
      <c r="B51" s="13" t="s">
        <v>19</v>
      </c>
      <c r="C51" s="14">
        <v>1204</v>
      </c>
      <c r="D51" s="49" t="s">
        <v>37</v>
      </c>
      <c r="E51" s="49" t="s">
        <v>25</v>
      </c>
      <c r="F51" s="49">
        <v>2.9</v>
      </c>
      <c r="G51" s="49">
        <v>137.86</v>
      </c>
      <c r="H51" s="49">
        <f t="shared" si="3"/>
        <v>26.31</v>
      </c>
      <c r="I51" s="49">
        <v>111.55</v>
      </c>
      <c r="J51" s="49">
        <f t="shared" si="4"/>
        <v>10900.4062091977</v>
      </c>
      <c r="K51" s="49">
        <f t="shared" si="5"/>
        <v>13471.3581353653</v>
      </c>
      <c r="L51" s="14">
        <v>1502730</v>
      </c>
      <c r="M51" s="54" t="s">
        <v>22</v>
      </c>
      <c r="N51" s="55" t="s">
        <v>23</v>
      </c>
    </row>
    <row r="52" s="41" customFormat="1" ht="33" customHeight="1" spans="1:14">
      <c r="A52" s="48">
        <v>47</v>
      </c>
      <c r="B52" s="13" t="s">
        <v>19</v>
      </c>
      <c r="C52" s="14">
        <v>1301</v>
      </c>
      <c r="D52" s="49" t="s">
        <v>38</v>
      </c>
      <c r="E52" s="49" t="s">
        <v>28</v>
      </c>
      <c r="F52" s="49">
        <v>2.9</v>
      </c>
      <c r="G52" s="49">
        <v>113.15</v>
      </c>
      <c r="H52" s="49">
        <f t="shared" si="3"/>
        <v>21.59</v>
      </c>
      <c r="I52" s="49">
        <v>91.56</v>
      </c>
      <c r="J52" s="49">
        <f t="shared" si="4"/>
        <v>9762.42156429518</v>
      </c>
      <c r="K52" s="49">
        <f t="shared" si="5"/>
        <v>12064.4167758847</v>
      </c>
      <c r="L52" s="14">
        <v>1104618</v>
      </c>
      <c r="M52" s="54" t="s">
        <v>22</v>
      </c>
      <c r="N52" s="55" t="s">
        <v>23</v>
      </c>
    </row>
    <row r="53" s="41" customFormat="1" ht="33" customHeight="1" spans="1:14">
      <c r="A53" s="48">
        <v>48</v>
      </c>
      <c r="B53" s="13" t="s">
        <v>19</v>
      </c>
      <c r="C53" s="14">
        <v>1302</v>
      </c>
      <c r="D53" s="49" t="s">
        <v>38</v>
      </c>
      <c r="E53" s="49" t="s">
        <v>21</v>
      </c>
      <c r="F53" s="49">
        <v>2.9</v>
      </c>
      <c r="G53" s="49">
        <v>138.13</v>
      </c>
      <c r="H53" s="49">
        <f t="shared" si="3"/>
        <v>26.36</v>
      </c>
      <c r="I53" s="49">
        <v>111.77</v>
      </c>
      <c r="J53" s="49">
        <f t="shared" si="4"/>
        <v>10597.9005284877</v>
      </c>
      <c r="K53" s="49">
        <f t="shared" si="5"/>
        <v>13097.3248635591</v>
      </c>
      <c r="L53" s="14">
        <v>1463888</v>
      </c>
      <c r="M53" s="54" t="s">
        <v>22</v>
      </c>
      <c r="N53" s="55" t="s">
        <v>23</v>
      </c>
    </row>
    <row r="54" s="41" customFormat="1" ht="33" customHeight="1" spans="1:14">
      <c r="A54" s="48">
        <v>49</v>
      </c>
      <c r="B54" s="13" t="s">
        <v>19</v>
      </c>
      <c r="C54" s="14">
        <v>1303</v>
      </c>
      <c r="D54" s="49" t="s">
        <v>38</v>
      </c>
      <c r="E54" s="49" t="s">
        <v>24</v>
      </c>
      <c r="F54" s="49">
        <v>2.9</v>
      </c>
      <c r="G54" s="49">
        <v>110.58</v>
      </c>
      <c r="H54" s="49">
        <f t="shared" si="3"/>
        <v>21.1</v>
      </c>
      <c r="I54" s="49">
        <v>89.48</v>
      </c>
      <c r="J54" s="49">
        <f t="shared" si="4"/>
        <v>11761.3944655453</v>
      </c>
      <c r="K54" s="49">
        <f t="shared" si="5"/>
        <v>14534.8122485472</v>
      </c>
      <c r="L54" s="14">
        <v>1300575</v>
      </c>
      <c r="M54" s="54" t="s">
        <v>22</v>
      </c>
      <c r="N54" s="55" t="s">
        <v>23</v>
      </c>
    </row>
    <row r="55" s="41" customFormat="1" ht="33" customHeight="1" spans="1:14">
      <c r="A55" s="48">
        <v>50</v>
      </c>
      <c r="B55" s="13" t="s">
        <v>19</v>
      </c>
      <c r="C55" s="14">
        <v>1304</v>
      </c>
      <c r="D55" s="49" t="s">
        <v>38</v>
      </c>
      <c r="E55" s="49" t="s">
        <v>25</v>
      </c>
      <c r="F55" s="49">
        <v>2.9</v>
      </c>
      <c r="G55" s="49">
        <v>137.86</v>
      </c>
      <c r="H55" s="49">
        <f t="shared" si="3"/>
        <v>26.31</v>
      </c>
      <c r="I55" s="49">
        <v>111.55</v>
      </c>
      <c r="J55" s="49">
        <f t="shared" si="4"/>
        <v>10900.4062091977</v>
      </c>
      <c r="K55" s="49">
        <f t="shared" si="5"/>
        <v>13471.3581353653</v>
      </c>
      <c r="L55" s="14">
        <v>1502730</v>
      </c>
      <c r="M55" s="54" t="s">
        <v>22</v>
      </c>
      <c r="N55" s="55" t="s">
        <v>23</v>
      </c>
    </row>
    <row r="56" s="41" customFormat="1" ht="33" customHeight="1" spans="1:14">
      <c r="A56" s="48">
        <v>51</v>
      </c>
      <c r="B56" s="13" t="s">
        <v>19</v>
      </c>
      <c r="C56" s="14">
        <v>1401</v>
      </c>
      <c r="D56" s="49" t="s">
        <v>39</v>
      </c>
      <c r="E56" s="49" t="s">
        <v>28</v>
      </c>
      <c r="F56" s="49">
        <v>2.9</v>
      </c>
      <c r="G56" s="49">
        <v>113.15</v>
      </c>
      <c r="H56" s="49">
        <f t="shared" si="3"/>
        <v>21.59</v>
      </c>
      <c r="I56" s="49">
        <v>91.56</v>
      </c>
      <c r="J56" s="49">
        <f t="shared" si="4"/>
        <v>9056.70349094123</v>
      </c>
      <c r="K56" s="49">
        <f t="shared" si="5"/>
        <v>11192.2892092617</v>
      </c>
      <c r="L56" s="14">
        <v>1024766</v>
      </c>
      <c r="M56" s="54" t="s">
        <v>22</v>
      </c>
      <c r="N56" s="55" t="s">
        <v>23</v>
      </c>
    </row>
    <row r="57" s="41" customFormat="1" ht="33" customHeight="1" spans="1:14">
      <c r="A57" s="48">
        <v>52</v>
      </c>
      <c r="B57" s="13" t="s">
        <v>19</v>
      </c>
      <c r="C57" s="14">
        <v>1402</v>
      </c>
      <c r="D57" s="49" t="s">
        <v>39</v>
      </c>
      <c r="E57" s="49" t="s">
        <v>21</v>
      </c>
      <c r="F57" s="49">
        <v>2.9</v>
      </c>
      <c r="G57" s="49">
        <v>138.13</v>
      </c>
      <c r="H57" s="49">
        <f t="shared" si="3"/>
        <v>26.36</v>
      </c>
      <c r="I57" s="49">
        <v>111.77</v>
      </c>
      <c r="J57" s="49">
        <f t="shared" si="4"/>
        <v>9336.71047697799</v>
      </c>
      <c r="K57" s="49">
        <f t="shared" si="5"/>
        <v>11538.6939087856</v>
      </c>
      <c r="L57" s="14">
        <v>1289679.81818497</v>
      </c>
      <c r="M57" s="54" t="s">
        <v>22</v>
      </c>
      <c r="N57" s="55" t="s">
        <v>23</v>
      </c>
    </row>
    <row r="58" s="41" customFormat="1" ht="33" customHeight="1" spans="1:14">
      <c r="A58" s="48">
        <v>53</v>
      </c>
      <c r="B58" s="13" t="s">
        <v>19</v>
      </c>
      <c r="C58" s="14">
        <v>1403</v>
      </c>
      <c r="D58" s="49" t="s">
        <v>39</v>
      </c>
      <c r="E58" s="49" t="s">
        <v>24</v>
      </c>
      <c r="F58" s="49">
        <v>2.9</v>
      </c>
      <c r="G58" s="49">
        <v>110.58</v>
      </c>
      <c r="H58" s="49">
        <f t="shared" si="3"/>
        <v>21.1</v>
      </c>
      <c r="I58" s="49">
        <v>89.48</v>
      </c>
      <c r="J58" s="49">
        <f t="shared" si="4"/>
        <v>10905.6520166395</v>
      </c>
      <c r="K58" s="49">
        <f t="shared" si="5"/>
        <v>13477.2798390702</v>
      </c>
      <c r="L58" s="14">
        <v>1205947</v>
      </c>
      <c r="M58" s="54" t="s">
        <v>22</v>
      </c>
      <c r="N58" s="55" t="s">
        <v>23</v>
      </c>
    </row>
    <row r="59" s="41" customFormat="1" ht="33" customHeight="1" spans="1:14">
      <c r="A59" s="48">
        <v>54</v>
      </c>
      <c r="B59" s="13" t="s">
        <v>19</v>
      </c>
      <c r="C59" s="14">
        <v>1404</v>
      </c>
      <c r="D59" s="49" t="s">
        <v>39</v>
      </c>
      <c r="E59" s="49" t="s">
        <v>25</v>
      </c>
      <c r="F59" s="49">
        <v>2.9</v>
      </c>
      <c r="G59" s="49">
        <v>137.86</v>
      </c>
      <c r="H59" s="49">
        <f t="shared" si="3"/>
        <v>26.31</v>
      </c>
      <c r="I59" s="49">
        <v>111.55</v>
      </c>
      <c r="J59" s="49">
        <f t="shared" si="4"/>
        <v>10392.6447120267</v>
      </c>
      <c r="K59" s="49">
        <f t="shared" si="5"/>
        <v>12843.8368444644</v>
      </c>
      <c r="L59" s="14">
        <v>1432730</v>
      </c>
      <c r="M59" s="54" t="s">
        <v>22</v>
      </c>
      <c r="N59" s="55" t="s">
        <v>23</v>
      </c>
    </row>
    <row r="60" s="41" customFormat="1" ht="33" customHeight="1" spans="1:14">
      <c r="A60" s="48">
        <v>55</v>
      </c>
      <c r="B60" s="13" t="s">
        <v>19</v>
      </c>
      <c r="C60" s="14">
        <v>1501</v>
      </c>
      <c r="D60" s="49" t="s">
        <v>40</v>
      </c>
      <c r="E60" s="49" t="s">
        <v>28</v>
      </c>
      <c r="F60" s="49">
        <v>2.9</v>
      </c>
      <c r="G60" s="49">
        <v>113.15</v>
      </c>
      <c r="H60" s="49">
        <f t="shared" si="3"/>
        <v>21.59</v>
      </c>
      <c r="I60" s="49">
        <v>91.56</v>
      </c>
      <c r="J60" s="49">
        <f t="shared" si="4"/>
        <v>9527.1763146266</v>
      </c>
      <c r="K60" s="49">
        <f t="shared" si="5"/>
        <v>11773.7003058104</v>
      </c>
      <c r="L60" s="14">
        <v>1078000</v>
      </c>
      <c r="M60" s="54" t="s">
        <v>22</v>
      </c>
      <c r="N60" s="55" t="s">
        <v>23</v>
      </c>
    </row>
    <row r="61" s="41" customFormat="1" ht="33" customHeight="1" spans="1:14">
      <c r="A61" s="48">
        <v>56</v>
      </c>
      <c r="B61" s="13" t="s">
        <v>19</v>
      </c>
      <c r="C61" s="14">
        <v>1502</v>
      </c>
      <c r="D61" s="49" t="s">
        <v>40</v>
      </c>
      <c r="E61" s="49" t="s">
        <v>21</v>
      </c>
      <c r="F61" s="49">
        <v>2.9</v>
      </c>
      <c r="G61" s="49">
        <v>138.13</v>
      </c>
      <c r="H61" s="49">
        <f t="shared" si="3"/>
        <v>26.36</v>
      </c>
      <c r="I61" s="49">
        <v>111.77</v>
      </c>
      <c r="J61" s="49">
        <f t="shared" si="4"/>
        <v>10372.3304133787</v>
      </c>
      <c r="K61" s="49">
        <f t="shared" si="5"/>
        <v>12818.5559631386</v>
      </c>
      <c r="L61" s="14">
        <v>1432730</v>
      </c>
      <c r="M61" s="54" t="s">
        <v>22</v>
      </c>
      <c r="N61" s="55" t="s">
        <v>23</v>
      </c>
    </row>
    <row r="62" s="41" customFormat="1" ht="33" customHeight="1" spans="1:14">
      <c r="A62" s="48">
        <v>57</v>
      </c>
      <c r="B62" s="13" t="s">
        <v>19</v>
      </c>
      <c r="C62" s="14">
        <v>1503</v>
      </c>
      <c r="D62" s="49" t="s">
        <v>40</v>
      </c>
      <c r="E62" s="49" t="s">
        <v>24</v>
      </c>
      <c r="F62" s="49">
        <v>2.9</v>
      </c>
      <c r="G62" s="49">
        <v>110.58</v>
      </c>
      <c r="H62" s="49">
        <f t="shared" si="3"/>
        <v>21.1</v>
      </c>
      <c r="I62" s="49">
        <v>89.48</v>
      </c>
      <c r="J62" s="49">
        <f t="shared" si="4"/>
        <v>11949.2004390204</v>
      </c>
      <c r="K62" s="49">
        <f t="shared" si="5"/>
        <v>14766.9041634654</v>
      </c>
      <c r="L62" s="14">
        <v>1321342.58454688</v>
      </c>
      <c r="M62" s="54" t="s">
        <v>22</v>
      </c>
      <c r="N62" s="55" t="s">
        <v>23</v>
      </c>
    </row>
    <row r="63" s="41" customFormat="1" ht="33" customHeight="1" spans="1:14">
      <c r="A63" s="48">
        <v>58</v>
      </c>
      <c r="B63" s="13" t="s">
        <v>19</v>
      </c>
      <c r="C63" s="14">
        <v>1504</v>
      </c>
      <c r="D63" s="49" t="s">
        <v>40</v>
      </c>
      <c r="E63" s="49" t="s">
        <v>25</v>
      </c>
      <c r="F63" s="49">
        <v>2.9</v>
      </c>
      <c r="G63" s="49">
        <v>137.86</v>
      </c>
      <c r="H63" s="49">
        <f t="shared" si="3"/>
        <v>26.31</v>
      </c>
      <c r="I63" s="49">
        <v>111.55</v>
      </c>
      <c r="J63" s="49">
        <f t="shared" si="4"/>
        <v>10900.4062091977</v>
      </c>
      <c r="K63" s="49">
        <f t="shared" si="5"/>
        <v>13471.3581353653</v>
      </c>
      <c r="L63" s="14">
        <v>1502730</v>
      </c>
      <c r="M63" s="54" t="s">
        <v>22</v>
      </c>
      <c r="N63" s="55" t="s">
        <v>23</v>
      </c>
    </row>
    <row r="64" s="41" customFormat="1" ht="33" customHeight="1" spans="1:14">
      <c r="A64" s="48">
        <v>59</v>
      </c>
      <c r="B64" s="13" t="s">
        <v>19</v>
      </c>
      <c r="C64" s="14">
        <v>1601</v>
      </c>
      <c r="D64" s="49" t="s">
        <v>41</v>
      </c>
      <c r="E64" s="49" t="s">
        <v>28</v>
      </c>
      <c r="F64" s="49">
        <v>2.9</v>
      </c>
      <c r="G64" s="49">
        <v>113.15</v>
      </c>
      <c r="H64" s="49">
        <f t="shared" si="3"/>
        <v>21.59</v>
      </c>
      <c r="I64" s="49">
        <v>91.56</v>
      </c>
      <c r="J64" s="49">
        <f t="shared" si="4"/>
        <v>9374.98011489174</v>
      </c>
      <c r="K64" s="49">
        <f t="shared" si="5"/>
        <v>11585.6159895151</v>
      </c>
      <c r="L64" s="14">
        <v>1060779</v>
      </c>
      <c r="M64" s="54" t="s">
        <v>22</v>
      </c>
      <c r="N64" s="55" t="s">
        <v>23</v>
      </c>
    </row>
    <row r="65" s="41" customFormat="1" ht="33" customHeight="1" spans="1:14">
      <c r="A65" s="48">
        <v>60</v>
      </c>
      <c r="B65" s="13" t="s">
        <v>19</v>
      </c>
      <c r="C65" s="14">
        <v>1602</v>
      </c>
      <c r="D65" s="49" t="s">
        <v>41</v>
      </c>
      <c r="E65" s="49" t="s">
        <v>21</v>
      </c>
      <c r="F65" s="49">
        <v>2.9</v>
      </c>
      <c r="G65" s="49">
        <v>138.13</v>
      </c>
      <c r="H65" s="49">
        <f t="shared" si="3"/>
        <v>26.36</v>
      </c>
      <c r="I65" s="49">
        <v>111.77</v>
      </c>
      <c r="J65" s="49">
        <f t="shared" si="4"/>
        <v>10082.7481358141</v>
      </c>
      <c r="K65" s="49">
        <f t="shared" si="5"/>
        <v>12460.6781784021</v>
      </c>
      <c r="L65" s="14">
        <v>1392730</v>
      </c>
      <c r="M65" s="54" t="s">
        <v>22</v>
      </c>
      <c r="N65" s="55" t="s">
        <v>23</v>
      </c>
    </row>
    <row r="66" s="41" customFormat="1" ht="33" customHeight="1" spans="1:14">
      <c r="A66" s="48">
        <v>61</v>
      </c>
      <c r="B66" s="13" t="s">
        <v>19</v>
      </c>
      <c r="C66" s="14">
        <v>1603</v>
      </c>
      <c r="D66" s="49" t="s">
        <v>41</v>
      </c>
      <c r="E66" s="49" t="s">
        <v>24</v>
      </c>
      <c r="F66" s="49">
        <v>2.9</v>
      </c>
      <c r="G66" s="49">
        <v>110.58</v>
      </c>
      <c r="H66" s="49">
        <f t="shared" si="3"/>
        <v>21.1</v>
      </c>
      <c r="I66" s="49">
        <v>89.48</v>
      </c>
      <c r="J66" s="49">
        <f t="shared" si="4"/>
        <v>12302.0996788157</v>
      </c>
      <c r="K66" s="49">
        <f t="shared" si="5"/>
        <v>15203.0194734403</v>
      </c>
      <c r="L66" s="14">
        <v>1360366.18248344</v>
      </c>
      <c r="M66" s="54" t="s">
        <v>22</v>
      </c>
      <c r="N66" s="55" t="s">
        <v>23</v>
      </c>
    </row>
    <row r="67" s="41" customFormat="1" ht="33" customHeight="1" spans="1:14">
      <c r="A67" s="48">
        <v>62</v>
      </c>
      <c r="B67" s="13" t="s">
        <v>19</v>
      </c>
      <c r="C67" s="14">
        <v>1701</v>
      </c>
      <c r="D67" s="49" t="s">
        <v>42</v>
      </c>
      <c r="E67" s="49" t="s">
        <v>28</v>
      </c>
      <c r="F67" s="49">
        <v>2.9</v>
      </c>
      <c r="G67" s="49">
        <v>113.15</v>
      </c>
      <c r="H67" s="49">
        <f>G67-I67</f>
        <v>21.59</v>
      </c>
      <c r="I67" s="49">
        <v>91.56</v>
      </c>
      <c r="J67" s="49">
        <f>L67/G67</f>
        <v>9291.93990278392</v>
      </c>
      <c r="K67" s="49">
        <f>L67/I67</f>
        <v>11482.994757536</v>
      </c>
      <c r="L67" s="14">
        <v>1051383</v>
      </c>
      <c r="M67" s="54" t="s">
        <v>22</v>
      </c>
      <c r="N67" s="55" t="s">
        <v>23</v>
      </c>
    </row>
    <row r="68" s="41" customFormat="1" ht="33" customHeight="1" spans="1:14">
      <c r="A68" s="48">
        <v>63</v>
      </c>
      <c r="B68" s="13" t="s">
        <v>19</v>
      </c>
      <c r="C68" s="14">
        <v>1702</v>
      </c>
      <c r="D68" s="49" t="s">
        <v>42</v>
      </c>
      <c r="E68" s="49" t="s">
        <v>21</v>
      </c>
      <c r="F68" s="49">
        <v>2.9</v>
      </c>
      <c r="G68" s="49">
        <v>138.13</v>
      </c>
      <c r="H68" s="49">
        <f>G68-I68</f>
        <v>26.36</v>
      </c>
      <c r="I68" s="49">
        <v>111.77</v>
      </c>
      <c r="J68" s="49">
        <f>L68/G68</f>
        <v>10806.7038297256</v>
      </c>
      <c r="K68" s="49">
        <f>L68/I68</f>
        <v>13355.3726402434</v>
      </c>
      <c r="L68" s="14">
        <v>1492730</v>
      </c>
      <c r="M68" s="54" t="s">
        <v>22</v>
      </c>
      <c r="N68" s="55" t="s">
        <v>23</v>
      </c>
    </row>
    <row r="69" s="41" customFormat="1" ht="33" customHeight="1" spans="1:14">
      <c r="A69" s="48">
        <v>64</v>
      </c>
      <c r="B69" s="13" t="s">
        <v>19</v>
      </c>
      <c r="C69" s="14">
        <v>1703</v>
      </c>
      <c r="D69" s="49" t="s">
        <v>42</v>
      </c>
      <c r="E69" s="49" t="s">
        <v>24</v>
      </c>
      <c r="F69" s="49">
        <v>2.9</v>
      </c>
      <c r="G69" s="49">
        <v>110.58</v>
      </c>
      <c r="H69" s="49">
        <f>G69-I69</f>
        <v>21.1</v>
      </c>
      <c r="I69" s="49">
        <v>89.48</v>
      </c>
      <c r="J69" s="49">
        <f>L69/G69</f>
        <v>12597.648761078</v>
      </c>
      <c r="K69" s="49">
        <f>L69/I69</f>
        <v>15568.2610639249</v>
      </c>
      <c r="L69" s="14">
        <v>1393048</v>
      </c>
      <c r="M69" s="54" t="s">
        <v>22</v>
      </c>
      <c r="N69" s="55" t="s">
        <v>23</v>
      </c>
    </row>
    <row r="70" s="41" customFormat="1" ht="33" customHeight="1" spans="1:14">
      <c r="A70" s="48">
        <v>65</v>
      </c>
      <c r="B70" s="13" t="s">
        <v>19</v>
      </c>
      <c r="C70" s="14">
        <v>1704</v>
      </c>
      <c r="D70" s="49" t="s">
        <v>42</v>
      </c>
      <c r="E70" s="49" t="s">
        <v>25</v>
      </c>
      <c r="F70" s="49">
        <v>2.9</v>
      </c>
      <c r="G70" s="49">
        <v>137.86</v>
      </c>
      <c r="H70" s="49">
        <f>G70-I70</f>
        <v>26.31</v>
      </c>
      <c r="I70" s="49">
        <v>111.55</v>
      </c>
      <c r="J70" s="49">
        <f>L70/G70</f>
        <v>11118.0182794139</v>
      </c>
      <c r="K70" s="49">
        <f>L70/I70</f>
        <v>13740.2958314657</v>
      </c>
      <c r="L70" s="14">
        <v>1532730</v>
      </c>
      <c r="M70" s="54" t="s">
        <v>22</v>
      </c>
      <c r="N70" s="55" t="s">
        <v>23</v>
      </c>
    </row>
    <row r="71" s="41" customFormat="1" ht="33" customHeight="1" spans="1:14">
      <c r="A71" s="48">
        <v>66</v>
      </c>
      <c r="B71" s="13" t="s">
        <v>19</v>
      </c>
      <c r="C71" s="14">
        <v>1801</v>
      </c>
      <c r="D71" s="49" t="s">
        <v>43</v>
      </c>
      <c r="E71" s="49" t="s">
        <v>28</v>
      </c>
      <c r="F71" s="49">
        <v>2.9</v>
      </c>
      <c r="G71" s="49">
        <v>113.15</v>
      </c>
      <c r="H71" s="49">
        <f>G71-I71</f>
        <v>21.59</v>
      </c>
      <c r="I71" s="49">
        <v>91.56</v>
      </c>
      <c r="J71" s="49">
        <f>L71/G71</f>
        <v>9030.67609368095</v>
      </c>
      <c r="K71" s="49">
        <f>L71/I71</f>
        <v>11160.124508519</v>
      </c>
      <c r="L71" s="14">
        <v>1021821</v>
      </c>
      <c r="M71" s="54" t="s">
        <v>22</v>
      </c>
      <c r="N71" s="55" t="s">
        <v>23</v>
      </c>
    </row>
    <row r="72" s="41" customFormat="1" ht="33" customHeight="1" spans="1:14">
      <c r="A72" s="48">
        <v>67</v>
      </c>
      <c r="B72" s="13" t="s">
        <v>19</v>
      </c>
      <c r="C72" s="14">
        <v>1802</v>
      </c>
      <c r="D72" s="49" t="s">
        <v>43</v>
      </c>
      <c r="E72" s="49" t="s">
        <v>21</v>
      </c>
      <c r="F72" s="49">
        <v>2.9</v>
      </c>
      <c r="G72" s="49">
        <v>138.13</v>
      </c>
      <c r="H72" s="49">
        <f>G72-I72</f>
        <v>26.36</v>
      </c>
      <c r="I72" s="49">
        <v>111.77</v>
      </c>
      <c r="J72" s="49">
        <f>L72/G72</f>
        <v>9353.18902483168</v>
      </c>
      <c r="K72" s="49">
        <f>L72/I72</f>
        <v>11559.0587814261</v>
      </c>
      <c r="L72" s="14">
        <v>1291956</v>
      </c>
      <c r="M72" s="54" t="s">
        <v>22</v>
      </c>
      <c r="N72" s="55" t="s">
        <v>23</v>
      </c>
    </row>
    <row r="73" s="41" customFormat="1" ht="33" customHeight="1" spans="1:14">
      <c r="A73" s="48">
        <v>68</v>
      </c>
      <c r="B73" s="13" t="s">
        <v>19</v>
      </c>
      <c r="C73" s="14">
        <v>1803</v>
      </c>
      <c r="D73" s="49" t="s">
        <v>43</v>
      </c>
      <c r="E73" s="49" t="s">
        <v>24</v>
      </c>
      <c r="F73" s="49">
        <v>2.9</v>
      </c>
      <c r="G73" s="49">
        <v>110.58</v>
      </c>
      <c r="H73" s="49">
        <f>G73-I73</f>
        <v>21.1</v>
      </c>
      <c r="I73" s="49">
        <v>89.48</v>
      </c>
      <c r="J73" s="49">
        <f>L73/G73</f>
        <v>10392.1956954241</v>
      </c>
      <c r="K73" s="49">
        <f>L73/I73</f>
        <v>12842.7469825659</v>
      </c>
      <c r="L73" s="14">
        <v>1149169</v>
      </c>
      <c r="M73" s="54" t="s">
        <v>22</v>
      </c>
      <c r="N73" s="55" t="s">
        <v>23</v>
      </c>
    </row>
    <row r="74" s="41" customFormat="1" ht="33" customHeight="1" spans="1:14">
      <c r="A74" s="48">
        <v>69</v>
      </c>
      <c r="B74" s="13" t="s">
        <v>19</v>
      </c>
      <c r="C74" s="14">
        <v>1804</v>
      </c>
      <c r="D74" s="49" t="s">
        <v>43</v>
      </c>
      <c r="E74" s="49" t="s">
        <v>25</v>
      </c>
      <c r="F74" s="49">
        <v>2.9</v>
      </c>
      <c r="G74" s="49">
        <v>137.86</v>
      </c>
      <c r="H74" s="49">
        <f>G74-I74</f>
        <v>26.31</v>
      </c>
      <c r="I74" s="49">
        <v>111.55</v>
      </c>
      <c r="J74" s="49">
        <f>L74/G74</f>
        <v>10827.868852459</v>
      </c>
      <c r="K74" s="49">
        <f>L74/I74</f>
        <v>13381.7122366652</v>
      </c>
      <c r="L74" s="14">
        <v>1492730</v>
      </c>
      <c r="M74" s="54" t="s">
        <v>22</v>
      </c>
      <c r="N74" s="55" t="s">
        <v>23</v>
      </c>
    </row>
    <row r="75" s="41" customFormat="1" ht="36" customHeight="1" spans="1:14">
      <c r="A75" s="30" t="s">
        <v>44</v>
      </c>
      <c r="B75" s="30"/>
      <c r="C75" s="30"/>
      <c r="D75" s="30"/>
      <c r="E75" s="30"/>
      <c r="F75" s="30" t="s">
        <v>45</v>
      </c>
      <c r="G75" s="49">
        <f>SUM(G6:G74)</f>
        <v>8630.8</v>
      </c>
      <c r="H75" s="49">
        <f>SUM(H6:H74)</f>
        <v>1646.99</v>
      </c>
      <c r="I75" s="49">
        <f>SUM(I6:I74)</f>
        <v>6983.81</v>
      </c>
      <c r="J75" s="49">
        <f>L75/G75</f>
        <v>10133.8539281798</v>
      </c>
      <c r="K75" s="49">
        <f>L75/I75</f>
        <v>12523.7179252205</v>
      </c>
      <c r="L75" s="31">
        <f>SUM(L6:L74)</f>
        <v>87463266.483334</v>
      </c>
      <c r="M75" s="58"/>
      <c r="N75" s="59"/>
    </row>
    <row r="76" s="43" customFormat="1" ht="51.6" customHeight="1" spans="1:14">
      <c r="A76" s="56" t="s">
        <v>46</v>
      </c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60"/>
    </row>
    <row r="77" s="6" customFormat="1" ht="53" customHeight="1" spans="1:14">
      <c r="A77" s="33" t="s">
        <v>47</v>
      </c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</row>
    <row r="78" s="6" customFormat="1" ht="25.95" customHeight="1" spans="1:14">
      <c r="A78" s="34" t="s">
        <v>48</v>
      </c>
      <c r="B78" s="34"/>
      <c r="C78" s="34"/>
      <c r="D78" s="34"/>
      <c r="E78" s="34"/>
      <c r="F78" s="34"/>
      <c r="G78" s="34"/>
      <c r="H78" s="34"/>
      <c r="I78" s="34"/>
      <c r="J78" s="61"/>
      <c r="K78" s="34" t="s">
        <v>49</v>
      </c>
      <c r="L78" s="34"/>
      <c r="M78" s="34"/>
      <c r="N78" s="34"/>
    </row>
    <row r="79" s="6" customFormat="1" ht="25.95" customHeight="1" spans="1:14">
      <c r="A79" s="9" t="s">
        <v>50</v>
      </c>
      <c r="B79" s="34"/>
      <c r="C79" s="34"/>
      <c r="D79" s="34"/>
      <c r="E79" s="34"/>
      <c r="F79" s="34"/>
      <c r="G79" s="34"/>
      <c r="H79" s="34"/>
      <c r="I79" s="34"/>
      <c r="J79" s="62"/>
      <c r="K79" s="34" t="s">
        <v>51</v>
      </c>
      <c r="L79" s="34"/>
      <c r="M79" s="34"/>
      <c r="N79" s="34"/>
    </row>
    <row r="80" s="6" customFormat="1" ht="30" customHeight="1" spans="1:14">
      <c r="A80" s="9" t="s">
        <v>52</v>
      </c>
      <c r="B80" s="35"/>
      <c r="C80" s="35"/>
      <c r="D80" s="35"/>
      <c r="E80" s="35"/>
      <c r="F80" s="45"/>
      <c r="G80" s="45"/>
      <c r="H80" s="45"/>
      <c r="I80" s="45"/>
      <c r="J80" s="63"/>
      <c r="K80" s="45"/>
      <c r="M80" s="45"/>
      <c r="N80" s="45"/>
    </row>
    <row r="81" s="1" customFormat="1" ht="20.1" customHeight="1"/>
    <row r="82" s="1" customFormat="1" ht="20.1" customHeight="1"/>
    <row r="83" s="36" customFormat="1" ht="20.1" customHeight="1" spans="12:13">
      <c r="L83" s="37"/>
      <c r="M83" s="37"/>
    </row>
    <row r="84" s="1" customFormat="1" ht="20.1" customHeight="1"/>
    <row r="85" s="1" customFormat="1" ht="20.1" hidden="1" customHeight="1" spans="11:11">
      <c r="K85" s="57">
        <f>(J75-12736.89)/12736.89</f>
        <v>-0.20436983218197</v>
      </c>
    </row>
    <row r="86" s="1" customFormat="1" ht="20.1" customHeight="1"/>
    <row r="87" s="1" customFormat="1" ht="20.1" customHeight="1"/>
    <row r="88" s="1" customFormat="1" ht="20.1" customHeight="1"/>
    <row r="89" s="1" customFormat="1" ht="20.1" customHeight="1"/>
    <row r="90" s="1" customFormat="1" ht="20.1" customHeight="1"/>
    <row r="91" s="1" customFormat="1" ht="20.1" customHeight="1"/>
    <row r="92" s="1" customFormat="1" ht="20.1" customHeight="1"/>
    <row r="93" s="1" customFormat="1" ht="20.1" customHeight="1"/>
    <row r="94" s="1" customFormat="1" ht="20.1" customHeight="1" spans="8:8">
      <c r="H94" s="57">
        <f>(10667.47-J75)/10667.47</f>
        <v>0.0500227393955846</v>
      </c>
    </row>
    <row r="95" s="1" customFormat="1" ht="20.1" customHeight="1"/>
    <row r="96" s="1" customFormat="1" ht="20.1" customHeight="1"/>
    <row r="97" s="1" customFormat="1" ht="20.1" customHeight="1"/>
    <row r="98" s="1" customFormat="1" ht="20.1" customHeight="1"/>
    <row r="99" s="1" customFormat="1" ht="20.1" customHeight="1"/>
    <row r="100" s="1" customFormat="1" ht="20.1" customHeight="1"/>
    <row r="101" s="1" customFormat="1" ht="20.1" customHeight="1"/>
    <row r="102" s="1" customFormat="1" ht="20.1" customHeight="1"/>
    <row r="103" s="1" customFormat="1" ht="20.1" customHeight="1"/>
    <row r="104" s="1" customFormat="1" ht="30" customHeight="1"/>
    <row r="105" s="1" customFormat="1" ht="27" customHeight="1"/>
    <row r="106" s="1" customFormat="1" ht="20.1" customHeight="1"/>
    <row r="107" s="44" customFormat="1" ht="20.1" customHeight="1" spans="1:14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7"/>
      <c r="M107" s="6"/>
      <c r="N107" s="6"/>
    </row>
    <row r="108" s="44" customFormat="1" ht="28.5" customHeight="1" spans="1:14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7"/>
      <c r="M108" s="6"/>
      <c r="N108" s="6"/>
    </row>
    <row r="109" s="1" customFormat="1" ht="45" customHeight="1"/>
    <row r="110" s="45" customFormat="1" spans="1:14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7"/>
      <c r="M110" s="6"/>
      <c r="N110" s="6"/>
    </row>
    <row r="111" s="45" customFormat="1" spans="1:14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7"/>
      <c r="M111" s="6"/>
      <c r="N111" s="6"/>
    </row>
    <row r="112" s="45" customFormat="1" spans="1:1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7"/>
      <c r="M112" s="6"/>
      <c r="N112" s="6"/>
    </row>
  </sheetData>
  <autoFilter xmlns:etc="http://www.wps.cn/officeDocument/2017/etCustomData" ref="A5:N80" etc:filterBottomFollowUsedRange="0">
    <extLst/>
  </autoFilter>
  <mergeCells count="24">
    <mergeCell ref="A1:B1"/>
    <mergeCell ref="A2:N2"/>
    <mergeCell ref="A3:F3"/>
    <mergeCell ref="J3:L3"/>
    <mergeCell ref="A75:E75"/>
    <mergeCell ref="A76:N76"/>
    <mergeCell ref="A77:N77"/>
    <mergeCell ref="A78:B78"/>
    <mergeCell ref="K78:L78"/>
    <mergeCell ref="K79:L7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25" right="0.25" top="0.236111111111111" bottom="0.354166666666667" header="0.118055555555556" footer="0.298611111111111"/>
  <pageSetup paperSize="9" scale="5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Y3455"/>
  <sheetViews>
    <sheetView workbookViewId="0">
      <selection activeCell="I6" sqref="I6"/>
    </sheetView>
  </sheetViews>
  <sheetFormatPr defaultColWidth="9" defaultRowHeight="13.5"/>
  <cols>
    <col min="3" max="3" width="15.6666666666667" style="1" customWidth="1"/>
    <col min="4" max="4" width="12.8833333333333" style="1" customWidth="1"/>
    <col min="5" max="5" width="20.1083333333333" style="1" customWidth="1"/>
    <col min="6" max="6" width="12.625" style="2"/>
    <col min="7" max="7" width="12.875" style="2" customWidth="1"/>
    <col min="8" max="8" width="22.5" style="2" customWidth="1"/>
    <col min="9" max="9" width="20.375" style="3" customWidth="1"/>
    <col min="10" max="16" width="20.375" style="4" customWidth="1"/>
    <col min="17" max="17" width="12.625"/>
    <col min="19" max="19" width="10.875" customWidth="1"/>
    <col min="20" max="20" width="12.625" style="2"/>
    <col min="21" max="22" width="12.625"/>
    <col min="24" max="24" width="14.125" style="2" customWidth="1"/>
    <col min="25" max="25" width="12.625" style="2"/>
  </cols>
  <sheetData>
    <row r="1" ht="25.5" spans="3:19">
      <c r="C1" s="5"/>
      <c r="D1" s="6"/>
      <c r="E1" s="7"/>
      <c r="R1" s="19"/>
      <c r="S1" s="19"/>
    </row>
    <row r="2" ht="25.5" spans="3:5">
      <c r="C2" s="8"/>
      <c r="D2" s="8"/>
      <c r="E2" s="8"/>
    </row>
    <row r="3" ht="14.25" spans="3:5">
      <c r="C3" s="9"/>
      <c r="D3" s="9"/>
      <c r="E3" s="10"/>
    </row>
    <row r="4" spans="3:12">
      <c r="C4" s="11" t="s">
        <v>6</v>
      </c>
      <c r="D4" s="11" t="s">
        <v>7</v>
      </c>
      <c r="E4" s="12" t="s">
        <v>16</v>
      </c>
      <c r="H4" s="2" t="s">
        <v>53</v>
      </c>
      <c r="K4" s="4" t="s">
        <v>54</v>
      </c>
      <c r="L4" s="4" t="s">
        <v>55</v>
      </c>
    </row>
    <row r="5" ht="14.25" spans="3:25">
      <c r="C5" s="11"/>
      <c r="D5" s="11"/>
      <c r="E5" s="12"/>
      <c r="I5" s="3" t="s">
        <v>56</v>
      </c>
      <c r="J5" s="4" t="s">
        <v>57</v>
      </c>
      <c r="R5" s="20" t="s">
        <v>58</v>
      </c>
      <c r="S5" s="21" t="s">
        <v>59</v>
      </c>
      <c r="U5" t="s">
        <v>60</v>
      </c>
      <c r="V5" t="s">
        <v>55</v>
      </c>
      <c r="X5" s="2" t="s">
        <v>61</v>
      </c>
      <c r="Y5" s="2" t="s">
        <v>62</v>
      </c>
    </row>
    <row r="6" ht="20.25" spans="3:25">
      <c r="C6" s="13" t="s">
        <v>19</v>
      </c>
      <c r="D6" s="14">
        <v>102</v>
      </c>
      <c r="E6" s="14">
        <v>1185745</v>
      </c>
      <c r="F6" t="e">
        <f>VLOOKUP(D6,R:T,3,0)</f>
        <v>#N/A</v>
      </c>
      <c r="G6" s="14">
        <v>1185745</v>
      </c>
      <c r="H6" s="2">
        <v>1285745</v>
      </c>
      <c r="I6" s="3">
        <v>1127206</v>
      </c>
      <c r="J6" s="4">
        <f>VLOOKUP(D6,'[1]调价房间列表 (2)'!$L$1:$M$65536,2,0)</f>
        <v>969397.059970785</v>
      </c>
      <c r="K6" s="4">
        <f>I6*0.85</f>
        <v>958125.1</v>
      </c>
      <c r="L6" s="4">
        <f>J6-K6</f>
        <v>11271.9599707851</v>
      </c>
      <c r="Q6">
        <f>S6/0.85</f>
        <v>865266.120346738</v>
      </c>
      <c r="R6" s="22">
        <v>301</v>
      </c>
      <c r="S6" s="23">
        <v>735476.202294727</v>
      </c>
      <c r="T6" s="2">
        <f>S6/0.8501</f>
        <v>865164.336307172</v>
      </c>
      <c r="U6">
        <f>T6*0.85</f>
        <v>735389.685861096</v>
      </c>
      <c r="V6">
        <f>S6-U6</f>
        <v>86.5164336307207</v>
      </c>
      <c r="X6" s="2">
        <f>S6-10</f>
        <v>735466.202294727</v>
      </c>
      <c r="Y6" s="2">
        <f>X6/0.85</f>
        <v>865254.355640855</v>
      </c>
    </row>
    <row r="7" ht="20.25" spans="3:25">
      <c r="C7" s="13" t="s">
        <v>19</v>
      </c>
      <c r="D7" s="14">
        <v>103</v>
      </c>
      <c r="E7" s="14">
        <v>1148369</v>
      </c>
      <c r="F7" t="e">
        <f t="shared" ref="F7:F38" si="0">VLOOKUP(D7,R:T,3,0)</f>
        <v>#N/A</v>
      </c>
      <c r="G7" s="14">
        <v>1148369</v>
      </c>
      <c r="H7" s="2">
        <v>1148369</v>
      </c>
      <c r="I7" s="3">
        <v>1028369</v>
      </c>
      <c r="J7" s="4">
        <f>VLOOKUP(D7,'[1]调价房间列表 (2)'!$L$1:$M$65536,2,0)</f>
        <v>813648.505504607</v>
      </c>
      <c r="K7" s="4">
        <f t="shared" ref="K7:K38" si="1">I7*0.85</f>
        <v>874113.65</v>
      </c>
      <c r="L7" s="4">
        <f t="shared" ref="L7:L38" si="2">J7-K7</f>
        <v>-60465.1444953926</v>
      </c>
      <c r="M7" s="18"/>
      <c r="N7" s="18"/>
      <c r="O7" s="18"/>
      <c r="P7" s="18"/>
      <c r="Q7" s="24"/>
      <c r="R7" s="25">
        <v>501</v>
      </c>
      <c r="S7" s="23">
        <v>848625.83651059</v>
      </c>
      <c r="T7" s="2">
        <f>S7/0.8501</f>
        <v>998265.894024927</v>
      </c>
      <c r="U7">
        <f t="shared" ref="U7:U32" si="3">T7*0.85</f>
        <v>848526.009921188</v>
      </c>
      <c r="V7">
        <f t="shared" ref="V7:V32" si="4">S7-U7</f>
        <v>99.8265894025099</v>
      </c>
      <c r="X7" s="2">
        <f t="shared" ref="X7:X32" si="5">S7-10</f>
        <v>848615.83651059</v>
      </c>
      <c r="Y7" s="2">
        <f t="shared" ref="Y7:Y32" si="6">X7/0.85</f>
        <v>998371.5723654</v>
      </c>
    </row>
    <row r="8" ht="20.25" spans="3:25">
      <c r="C8" s="13" t="s">
        <v>19</v>
      </c>
      <c r="D8" s="14">
        <v>104</v>
      </c>
      <c r="E8" s="14">
        <v>1231116</v>
      </c>
      <c r="F8" t="e">
        <f t="shared" si="0"/>
        <v>#N/A</v>
      </c>
      <c r="G8" s="14">
        <v>1231116</v>
      </c>
      <c r="H8" s="2">
        <v>1231116</v>
      </c>
      <c r="I8" s="3">
        <v>1231116</v>
      </c>
      <c r="J8" s="4">
        <f>VLOOKUP(D8,'[1]调价房间列表 (2)'!$L$1:$M$65536,2,0)</f>
        <v>1098469.1571089</v>
      </c>
      <c r="K8" s="4">
        <f t="shared" si="1"/>
        <v>1046448.6</v>
      </c>
      <c r="L8" s="4">
        <f t="shared" si="2"/>
        <v>52020.5571088999</v>
      </c>
      <c r="R8" s="25">
        <v>701</v>
      </c>
      <c r="S8" s="21">
        <v>871256.121342924</v>
      </c>
      <c r="T8" s="2">
        <f>S8/0.8501</f>
        <v>1024886.62668265</v>
      </c>
      <c r="U8">
        <f t="shared" si="3"/>
        <v>871153.632680256</v>
      </c>
      <c r="V8">
        <f t="shared" si="4"/>
        <v>102.488662668271</v>
      </c>
      <c r="X8" s="2">
        <f t="shared" si="5"/>
        <v>871246.121342924</v>
      </c>
      <c r="Y8" s="2">
        <f t="shared" si="6"/>
        <v>1024995.43687403</v>
      </c>
    </row>
    <row r="9" ht="20.25" spans="3:25">
      <c r="C9" s="13" t="s">
        <v>19</v>
      </c>
      <c r="D9" s="14">
        <v>202</v>
      </c>
      <c r="E9" s="14">
        <v>1170274</v>
      </c>
      <c r="F9" t="e">
        <f t="shared" si="0"/>
        <v>#N/A</v>
      </c>
      <c r="G9" s="14">
        <v>1170274</v>
      </c>
      <c r="H9" s="2">
        <v>1170274</v>
      </c>
      <c r="I9" s="3">
        <v>1124084</v>
      </c>
      <c r="J9" s="4">
        <f>VLOOKUP(D9,'[1]调价房间列表 (2)'!$L$1:$M$65536,2,0)</f>
        <v>955584.048181564</v>
      </c>
      <c r="K9" s="4">
        <f t="shared" si="1"/>
        <v>955471.4</v>
      </c>
      <c r="L9" s="4">
        <f t="shared" si="2"/>
        <v>112.648181563709</v>
      </c>
      <c r="R9" s="25">
        <v>902</v>
      </c>
      <c r="S9" s="21">
        <v>1307815.8488067</v>
      </c>
      <c r="T9" s="2">
        <f>S9/0.8501</f>
        <v>1538425.88966792</v>
      </c>
      <c r="U9">
        <f t="shared" si="3"/>
        <v>1307662.00621773</v>
      </c>
      <c r="V9">
        <f t="shared" si="4"/>
        <v>153.842588966945</v>
      </c>
      <c r="X9" s="2">
        <f t="shared" si="5"/>
        <v>1307805.8488067</v>
      </c>
      <c r="Y9" s="2">
        <f t="shared" si="6"/>
        <v>1538595.11624318</v>
      </c>
    </row>
    <row r="10" ht="20.25" spans="3:25">
      <c r="C10" s="13" t="s">
        <v>19</v>
      </c>
      <c r="D10" s="14">
        <v>203</v>
      </c>
      <c r="E10" s="14">
        <v>1145235</v>
      </c>
      <c r="F10" t="e">
        <f t="shared" si="0"/>
        <v>#N/A</v>
      </c>
      <c r="G10" s="14">
        <v>1145235</v>
      </c>
      <c r="H10" s="2">
        <v>1145235</v>
      </c>
      <c r="I10" s="3">
        <v>1045235</v>
      </c>
      <c r="J10" s="4">
        <f>VLOOKUP(D10,'[1]调价房间列表 (2)'!$L$1:$M$65536,2,0)</f>
        <v>791532.830091659</v>
      </c>
      <c r="K10" s="4">
        <f t="shared" si="1"/>
        <v>888449.75</v>
      </c>
      <c r="L10" s="4">
        <f t="shared" si="2"/>
        <v>-96916.9199083408</v>
      </c>
      <c r="R10" s="25">
        <v>904</v>
      </c>
      <c r="S10" s="21">
        <v>1408654.23576505</v>
      </c>
      <c r="T10" s="2">
        <f t="shared" ref="T10:T32" si="7">S10/0.8501</f>
        <v>1657045.33086113</v>
      </c>
      <c r="U10">
        <f t="shared" si="3"/>
        <v>1408488.53123196</v>
      </c>
      <c r="V10">
        <f t="shared" si="4"/>
        <v>165.704533085926</v>
      </c>
      <c r="X10" s="2">
        <f t="shared" si="5"/>
        <v>1408644.23576505</v>
      </c>
      <c r="Y10" s="2">
        <f t="shared" si="6"/>
        <v>1657228.51266476</v>
      </c>
    </row>
    <row r="11" ht="20.25" spans="3:25">
      <c r="C11" s="13" t="s">
        <v>19</v>
      </c>
      <c r="D11" s="14">
        <v>204</v>
      </c>
      <c r="E11" s="14">
        <v>1215665</v>
      </c>
      <c r="F11" t="e">
        <f t="shared" si="0"/>
        <v>#N/A</v>
      </c>
      <c r="G11" s="14">
        <v>1215665</v>
      </c>
      <c r="H11" s="2">
        <v>1215665</v>
      </c>
      <c r="I11" s="3">
        <v>1215665</v>
      </c>
      <c r="J11" s="4">
        <f>VLOOKUP(D11,'[1]调价房间列表 (2)'!$L$1:$M$65536,2,0)</f>
        <v>1084682.99450678</v>
      </c>
      <c r="K11" s="4">
        <f t="shared" si="1"/>
        <v>1033315.25</v>
      </c>
      <c r="L11" s="4">
        <f t="shared" si="2"/>
        <v>51367.7445067775</v>
      </c>
      <c r="R11" s="25">
        <v>1001</v>
      </c>
      <c r="S11" s="21">
        <v>905200.653618522</v>
      </c>
      <c r="T11" s="2">
        <f t="shared" si="7"/>
        <v>1064816.6728838</v>
      </c>
      <c r="U11">
        <f t="shared" si="3"/>
        <v>905094.171951234</v>
      </c>
      <c r="V11">
        <f t="shared" si="4"/>
        <v>106.481667288346</v>
      </c>
      <c r="X11" s="2">
        <f t="shared" si="5"/>
        <v>905190.653618522</v>
      </c>
      <c r="Y11" s="2">
        <f t="shared" si="6"/>
        <v>1064930.18072767</v>
      </c>
    </row>
    <row r="12" ht="20.25" spans="3:25">
      <c r="C12" s="15" t="s">
        <v>19</v>
      </c>
      <c r="D12" s="16">
        <v>301</v>
      </c>
      <c r="E12" s="14">
        <v>1147160</v>
      </c>
      <c r="F12" s="2">
        <f t="shared" si="0"/>
        <v>865164.336307172</v>
      </c>
      <c r="G12" s="2">
        <v>865164.336307172</v>
      </c>
      <c r="H12" s="2">
        <f>VLOOKUP(D12,R:Y,8,0)</f>
        <v>865254.355640855</v>
      </c>
      <c r="I12" s="3">
        <v>1021821</v>
      </c>
      <c r="J12" s="4">
        <f>VLOOKUP(D12,'[1]调价房间列表 (2)'!$L$1:$M$65536,2,0)</f>
        <v>735476.202294727</v>
      </c>
      <c r="K12" s="4">
        <f t="shared" si="1"/>
        <v>868547.85</v>
      </c>
      <c r="L12" s="4">
        <f t="shared" si="2"/>
        <v>-133071.647705273</v>
      </c>
      <c r="R12" s="25">
        <v>1003</v>
      </c>
      <c r="S12" s="21">
        <v>1095627.61814099</v>
      </c>
      <c r="T12" s="2">
        <f t="shared" si="7"/>
        <v>1288822.04227854</v>
      </c>
      <c r="U12">
        <f t="shared" si="3"/>
        <v>1095498.73593676</v>
      </c>
      <c r="V12">
        <f t="shared" si="4"/>
        <v>128.882204227848</v>
      </c>
      <c r="X12" s="2">
        <f t="shared" si="5"/>
        <v>1095617.61814099</v>
      </c>
      <c r="Y12" s="2">
        <f t="shared" si="6"/>
        <v>1288961.90369528</v>
      </c>
    </row>
    <row r="13" ht="20.25" spans="3:25">
      <c r="C13" s="13" t="s">
        <v>19</v>
      </c>
      <c r="D13" s="14">
        <v>302</v>
      </c>
      <c r="E13" s="14">
        <v>1145258</v>
      </c>
      <c r="F13" t="e">
        <f t="shared" si="0"/>
        <v>#N/A</v>
      </c>
      <c r="G13" s="14">
        <v>1145258</v>
      </c>
      <c r="H13" s="2">
        <v>1145258</v>
      </c>
      <c r="I13" s="3">
        <v>1145258</v>
      </c>
      <c r="J13" s="4">
        <f>VLOOKUP(D13,'[1]调价房间列表 (2)'!$L$1:$M$65536,2,0)</f>
        <v>1010836.09533845</v>
      </c>
      <c r="K13" s="4">
        <f t="shared" si="1"/>
        <v>973469.3</v>
      </c>
      <c r="L13" s="4">
        <f t="shared" si="2"/>
        <v>37366.7953384483</v>
      </c>
      <c r="R13" s="25">
        <v>1004</v>
      </c>
      <c r="S13" s="21">
        <v>1450011.82859851</v>
      </c>
      <c r="T13" s="2">
        <f t="shared" si="7"/>
        <v>1705695.59886897</v>
      </c>
      <c r="U13">
        <f t="shared" si="3"/>
        <v>1449841.25903862</v>
      </c>
      <c r="V13">
        <f t="shared" si="4"/>
        <v>170.569559886819</v>
      </c>
      <c r="X13" s="2">
        <f t="shared" si="5"/>
        <v>1450001.82859851</v>
      </c>
      <c r="Y13" s="2">
        <f t="shared" si="6"/>
        <v>1705884.50423354</v>
      </c>
    </row>
    <row r="14" ht="20.25" spans="3:25">
      <c r="C14" s="13" t="s">
        <v>19</v>
      </c>
      <c r="D14" s="14">
        <v>303</v>
      </c>
      <c r="E14" s="14">
        <v>1153604</v>
      </c>
      <c r="F14" t="e">
        <f t="shared" si="0"/>
        <v>#N/A</v>
      </c>
      <c r="G14" s="14">
        <v>1153604</v>
      </c>
      <c r="H14" s="2">
        <v>1153604</v>
      </c>
      <c r="I14" s="3">
        <v>1023604</v>
      </c>
      <c r="J14" s="4">
        <f>VLOOKUP(D14,'[1]调价房间列表 (2)'!$L$1:$M$65536,2,0)</f>
        <v>835765.075890459</v>
      </c>
      <c r="K14" s="4">
        <f t="shared" si="1"/>
        <v>870063.4</v>
      </c>
      <c r="L14" s="4">
        <f t="shared" si="2"/>
        <v>-34298.3241095411</v>
      </c>
      <c r="R14" s="25">
        <v>1104</v>
      </c>
      <c r="S14" s="21">
        <v>1450011.82859851</v>
      </c>
      <c r="T14" s="2">
        <f t="shared" si="7"/>
        <v>1705695.59886897</v>
      </c>
      <c r="U14">
        <f t="shared" si="3"/>
        <v>1449841.25903862</v>
      </c>
      <c r="V14">
        <f t="shared" si="4"/>
        <v>170.569559886819</v>
      </c>
      <c r="X14" s="2">
        <f t="shared" si="5"/>
        <v>1450001.82859851</v>
      </c>
      <c r="Y14" s="2">
        <f t="shared" si="6"/>
        <v>1705884.50423354</v>
      </c>
    </row>
    <row r="15" ht="20.25" spans="3:25">
      <c r="C15" s="13" t="s">
        <v>19</v>
      </c>
      <c r="D15" s="14">
        <v>304</v>
      </c>
      <c r="E15" s="14">
        <v>1277468</v>
      </c>
      <c r="F15" t="e">
        <f t="shared" si="0"/>
        <v>#N/A</v>
      </c>
      <c r="G15" s="14">
        <v>1277468</v>
      </c>
      <c r="H15" s="2">
        <v>1277468</v>
      </c>
      <c r="I15" s="3">
        <v>1277468</v>
      </c>
      <c r="J15" s="4">
        <f>VLOOKUP(D15,'[1]调价房间列表 (2)'!$L$1:$M$65536,2,0)</f>
        <v>1139826.74994236</v>
      </c>
      <c r="K15" s="4">
        <f t="shared" si="1"/>
        <v>1085847.8</v>
      </c>
      <c r="L15" s="4">
        <f t="shared" si="2"/>
        <v>53978.9499423648</v>
      </c>
      <c r="R15" s="25">
        <v>1201</v>
      </c>
      <c r="S15" s="21">
        <v>927830.938450856</v>
      </c>
      <c r="T15" s="2">
        <f t="shared" si="7"/>
        <v>1091437.40554153</v>
      </c>
      <c r="U15">
        <f t="shared" si="3"/>
        <v>927721.794710302</v>
      </c>
      <c r="V15">
        <f t="shared" si="4"/>
        <v>109.143740554224</v>
      </c>
      <c r="X15" s="2">
        <f t="shared" si="5"/>
        <v>927820.938450856</v>
      </c>
      <c r="Y15" s="2">
        <f t="shared" si="6"/>
        <v>1091554.0452363</v>
      </c>
    </row>
    <row r="16" ht="20.25" spans="3:25">
      <c r="C16" s="13" t="s">
        <v>19</v>
      </c>
      <c r="D16" s="14">
        <v>401</v>
      </c>
      <c r="E16" s="14">
        <v>1184425</v>
      </c>
      <c r="F16" t="e">
        <f t="shared" si="0"/>
        <v>#N/A</v>
      </c>
      <c r="G16" s="14">
        <v>1184425</v>
      </c>
      <c r="H16" s="2">
        <v>1184425</v>
      </c>
      <c r="I16" s="3">
        <v>1034425</v>
      </c>
      <c r="J16" s="4">
        <f>VLOOKUP(D16,'[1]调价房间列表 (2)'!$L$1:$M$65536,2,0)</f>
        <v>786393.895681027</v>
      </c>
      <c r="K16" s="4">
        <f t="shared" si="1"/>
        <v>879261.25</v>
      </c>
      <c r="L16" s="4">
        <f t="shared" si="2"/>
        <v>-92867.3543189735</v>
      </c>
      <c r="R16" s="25">
        <v>1202</v>
      </c>
      <c r="S16" s="21">
        <v>1342347.48330685</v>
      </c>
      <c r="T16" s="2">
        <f t="shared" si="7"/>
        <v>1579046.56311828</v>
      </c>
      <c r="U16">
        <f t="shared" si="3"/>
        <v>1342189.57865054</v>
      </c>
      <c r="V16">
        <f t="shared" si="4"/>
        <v>157.90465631173</v>
      </c>
      <c r="X16" s="2">
        <f t="shared" si="5"/>
        <v>1342337.48330685</v>
      </c>
      <c r="Y16" s="2">
        <f t="shared" si="6"/>
        <v>1579220.56859629</v>
      </c>
    </row>
    <row r="17" ht="20.25" spans="3:25">
      <c r="C17" s="13" t="s">
        <v>19</v>
      </c>
      <c r="D17" s="14">
        <v>402</v>
      </c>
      <c r="E17" s="14">
        <v>1194041</v>
      </c>
      <c r="F17" t="e">
        <f t="shared" si="0"/>
        <v>#N/A</v>
      </c>
      <c r="G17" s="14">
        <v>1194041</v>
      </c>
      <c r="H17" s="2">
        <v>1194041</v>
      </c>
      <c r="I17" s="3">
        <v>1194041</v>
      </c>
      <c r="J17" s="4">
        <f>VLOOKUP(D17,'[1]调价房间列表 (2)'!$L$1:$M$65536,2,0)</f>
        <v>1066088.14249533</v>
      </c>
      <c r="K17" s="4">
        <f t="shared" si="1"/>
        <v>1014934.85</v>
      </c>
      <c r="L17" s="4">
        <f t="shared" si="2"/>
        <v>51153.2924953321</v>
      </c>
      <c r="R17" s="25">
        <v>1203</v>
      </c>
      <c r="S17" s="21">
        <v>1101156.76073745</v>
      </c>
      <c r="T17" s="2">
        <f t="shared" si="7"/>
        <v>1295326.15073221</v>
      </c>
      <c r="U17">
        <f t="shared" si="3"/>
        <v>1101027.22812238</v>
      </c>
      <c r="V17">
        <f t="shared" si="4"/>
        <v>129.532615073258</v>
      </c>
      <c r="X17" s="2">
        <f t="shared" si="5"/>
        <v>1101146.76073745</v>
      </c>
      <c r="Y17" s="2">
        <f t="shared" si="6"/>
        <v>1295466.77733818</v>
      </c>
    </row>
    <row r="18" ht="20.25" spans="3:25">
      <c r="C18" s="13" t="s">
        <v>19</v>
      </c>
      <c r="D18" s="14">
        <v>403</v>
      </c>
      <c r="E18" s="14">
        <v>1145272</v>
      </c>
      <c r="F18" t="e">
        <f t="shared" si="0"/>
        <v>#N/A</v>
      </c>
      <c r="G18" s="14">
        <v>1145272</v>
      </c>
      <c r="H18" s="2">
        <v>1145272</v>
      </c>
      <c r="I18" s="3">
        <v>1025169</v>
      </c>
      <c r="J18" s="4">
        <f>VLOOKUP(D18,'[1]调价房间列表 (2)'!$L$1:$M$65536,2,0)</f>
        <v>879997.321689258</v>
      </c>
      <c r="K18" s="4">
        <f t="shared" si="1"/>
        <v>871393.65</v>
      </c>
      <c r="L18" s="4">
        <f t="shared" si="2"/>
        <v>8603.67168925819</v>
      </c>
      <c r="R18" s="25">
        <v>1204</v>
      </c>
      <c r="S18" s="21">
        <v>1491370.31640488</v>
      </c>
      <c r="T18" s="2">
        <f t="shared" si="7"/>
        <v>1754346.91966225</v>
      </c>
      <c r="U18">
        <f t="shared" si="3"/>
        <v>1491194.88171291</v>
      </c>
      <c r="V18">
        <f t="shared" si="4"/>
        <v>175.434691966046</v>
      </c>
      <c r="X18" s="2">
        <f t="shared" si="5"/>
        <v>1491360.31640488</v>
      </c>
      <c r="Y18" s="2">
        <f t="shared" si="6"/>
        <v>1754541.54871162</v>
      </c>
    </row>
    <row r="19" ht="20.25" spans="3:25">
      <c r="C19" s="13" t="s">
        <v>19</v>
      </c>
      <c r="D19" s="14">
        <v>404</v>
      </c>
      <c r="E19" s="14">
        <v>1339271</v>
      </c>
      <c r="F19" t="e">
        <f t="shared" si="0"/>
        <v>#N/A</v>
      </c>
      <c r="G19" s="14">
        <v>1339271</v>
      </c>
      <c r="H19" s="2">
        <v>1339271</v>
      </c>
      <c r="I19" s="3">
        <v>1339271</v>
      </c>
      <c r="J19" s="4">
        <f>VLOOKUP(D19,'[1]调价房间列表 (2)'!$L$1:$M$65536,2,0)</f>
        <v>1194970.50537795</v>
      </c>
      <c r="K19" s="4">
        <f t="shared" si="1"/>
        <v>1138380.35</v>
      </c>
      <c r="L19" s="4">
        <f t="shared" si="2"/>
        <v>56590.1553779524</v>
      </c>
      <c r="R19" s="25">
        <v>1304</v>
      </c>
      <c r="S19" s="21">
        <v>1491370.31640488</v>
      </c>
      <c r="T19" s="2">
        <f t="shared" si="7"/>
        <v>1754346.91966225</v>
      </c>
      <c r="U19">
        <f t="shared" si="3"/>
        <v>1491194.88171291</v>
      </c>
      <c r="V19">
        <f t="shared" si="4"/>
        <v>175.434691966046</v>
      </c>
      <c r="X19" s="2">
        <f t="shared" si="5"/>
        <v>1491360.31640488</v>
      </c>
      <c r="Y19" s="2">
        <f t="shared" si="6"/>
        <v>1754541.54871162</v>
      </c>
    </row>
    <row r="20" ht="20.25" spans="3:25">
      <c r="C20" s="13" t="s">
        <v>19</v>
      </c>
      <c r="D20" s="14">
        <v>501</v>
      </c>
      <c r="E20" s="14">
        <v>1154415</v>
      </c>
      <c r="F20" s="2">
        <f t="shared" si="0"/>
        <v>998265.894024927</v>
      </c>
      <c r="G20" s="2">
        <v>998265.894024927</v>
      </c>
      <c r="H20" s="2">
        <f>VLOOKUP(D20,R:Y,8,0)</f>
        <v>998371.5723654</v>
      </c>
      <c r="I20" s="3">
        <v>1021822</v>
      </c>
      <c r="J20" s="4">
        <f>VLOOKUP(D20,'[1]调价房间列表 (2)'!$L$1:$M$65536,2,0)</f>
        <v>848625.83651059</v>
      </c>
      <c r="K20" s="4">
        <f t="shared" si="1"/>
        <v>868548.7</v>
      </c>
      <c r="L20" s="4">
        <f t="shared" si="2"/>
        <v>-19922.8634894099</v>
      </c>
      <c r="R20" s="25">
        <v>1402</v>
      </c>
      <c r="S20" s="21">
        <v>1266376.81343904</v>
      </c>
      <c r="T20" s="2">
        <f t="shared" si="7"/>
        <v>1489679.81818496</v>
      </c>
      <c r="U20">
        <f t="shared" si="3"/>
        <v>1266227.84545722</v>
      </c>
      <c r="V20">
        <f t="shared" si="4"/>
        <v>148.967981818598</v>
      </c>
      <c r="X20" s="2">
        <f t="shared" si="5"/>
        <v>1266366.81343904</v>
      </c>
      <c r="Y20" s="2">
        <f t="shared" si="6"/>
        <v>1489843.30992828</v>
      </c>
    </row>
    <row r="21" ht="20.25" spans="3:25">
      <c r="C21" s="13" t="s">
        <v>19</v>
      </c>
      <c r="D21" s="14">
        <v>502</v>
      </c>
      <c r="E21" s="14">
        <v>1371956</v>
      </c>
      <c r="F21" t="e">
        <f t="shared" si="0"/>
        <v>#N/A</v>
      </c>
      <c r="G21" s="14">
        <v>1371956</v>
      </c>
      <c r="H21" s="2">
        <v>1371956</v>
      </c>
      <c r="I21" s="3">
        <v>1371956</v>
      </c>
      <c r="J21" s="4">
        <f>VLOOKUP(D21,'[1]调价房间列表 (2)'!$L$1:$M$65536,2,0)</f>
        <v>1224937.77807137</v>
      </c>
      <c r="K21" s="4">
        <f t="shared" si="1"/>
        <v>1166162.6</v>
      </c>
      <c r="L21" s="4">
        <f t="shared" si="2"/>
        <v>58775.1780713743</v>
      </c>
      <c r="R21" s="25">
        <v>1404</v>
      </c>
      <c r="S21" s="21">
        <v>1408654.23576505</v>
      </c>
      <c r="T21" s="2">
        <f t="shared" si="7"/>
        <v>1657045.33086113</v>
      </c>
      <c r="U21">
        <f t="shared" si="3"/>
        <v>1408488.53123196</v>
      </c>
      <c r="V21">
        <f t="shared" si="4"/>
        <v>165.704533085926</v>
      </c>
      <c r="X21" s="2">
        <f t="shared" si="5"/>
        <v>1408644.23576505</v>
      </c>
      <c r="Y21" s="2">
        <f t="shared" si="6"/>
        <v>1657228.51266476</v>
      </c>
    </row>
    <row r="22" ht="20.25" spans="3:25">
      <c r="C22" s="13" t="s">
        <v>19</v>
      </c>
      <c r="D22" s="14">
        <v>503</v>
      </c>
      <c r="E22" s="14">
        <v>1180712</v>
      </c>
      <c r="F22" t="e">
        <f t="shared" si="0"/>
        <v>#N/A</v>
      </c>
      <c r="G22" s="14">
        <v>1180712</v>
      </c>
      <c r="H22" s="2">
        <v>1180712</v>
      </c>
      <c r="I22" s="3">
        <v>1180712</v>
      </c>
      <c r="J22" s="4">
        <f>VLOOKUP(D22,'[1]调价房间列表 (2)'!$L$1:$M$65536,2,0)</f>
        <v>1034808.8395257</v>
      </c>
      <c r="K22" s="4">
        <f t="shared" si="1"/>
        <v>1003605.2</v>
      </c>
      <c r="L22" s="4">
        <f t="shared" si="2"/>
        <v>31203.6395257018</v>
      </c>
      <c r="R22" s="25">
        <v>1502</v>
      </c>
      <c r="S22" s="21">
        <v>1369973.50688529</v>
      </c>
      <c r="T22" s="2">
        <f t="shared" si="7"/>
        <v>1611543.94410692</v>
      </c>
      <c r="U22">
        <f t="shared" si="3"/>
        <v>1369812.35249088</v>
      </c>
      <c r="V22">
        <f t="shared" si="4"/>
        <v>161.154394410783</v>
      </c>
      <c r="X22" s="2">
        <f t="shared" si="5"/>
        <v>1369963.50688529</v>
      </c>
      <c r="Y22" s="2">
        <f t="shared" si="6"/>
        <v>1611721.77280622</v>
      </c>
    </row>
    <row r="23" ht="20.25" spans="3:25">
      <c r="C23" s="13" t="s">
        <v>19</v>
      </c>
      <c r="D23" s="14">
        <v>504</v>
      </c>
      <c r="E23" s="14">
        <v>1555582</v>
      </c>
      <c r="F23" t="e">
        <f t="shared" si="0"/>
        <v>#N/A</v>
      </c>
      <c r="G23" s="14">
        <v>1555582</v>
      </c>
      <c r="H23" s="2">
        <v>1537528</v>
      </c>
      <c r="I23" s="3">
        <v>1461026</v>
      </c>
      <c r="J23" s="4">
        <f>VLOOKUP(D23,'[1]调价房间列表 (2)'!$L$1:$M$65536,2,0)</f>
        <v>1387974.99186186</v>
      </c>
      <c r="K23" s="4">
        <f t="shared" si="1"/>
        <v>1241872.1</v>
      </c>
      <c r="L23" s="4">
        <f t="shared" si="2"/>
        <v>146102.891861863</v>
      </c>
      <c r="R23" s="25">
        <v>1503</v>
      </c>
      <c r="S23" s="21">
        <v>1123273.3311233</v>
      </c>
      <c r="T23" s="2">
        <f t="shared" si="7"/>
        <v>1321342.58454688</v>
      </c>
      <c r="U23">
        <f t="shared" si="3"/>
        <v>1123141.19686485</v>
      </c>
      <c r="V23">
        <f t="shared" si="4"/>
        <v>132.134258454666</v>
      </c>
      <c r="X23" s="2">
        <f t="shared" si="5"/>
        <v>1123263.3311233</v>
      </c>
      <c r="Y23" s="2">
        <f t="shared" si="6"/>
        <v>1321486.27190976</v>
      </c>
    </row>
    <row r="24" ht="20.25" spans="3:25">
      <c r="C24" s="13" t="s">
        <v>19</v>
      </c>
      <c r="D24" s="14">
        <v>601</v>
      </c>
      <c r="E24" s="14">
        <v>1167140</v>
      </c>
      <c r="F24" t="e">
        <f t="shared" si="0"/>
        <v>#N/A</v>
      </c>
      <c r="G24" s="14">
        <v>1167140</v>
      </c>
      <c r="H24" s="2">
        <v>1167140</v>
      </c>
      <c r="I24" s="3">
        <v>1021823</v>
      </c>
      <c r="J24" s="4">
        <f>VLOOKUP(D24,'[1]调价房间列表 (2)'!$L$1:$M$65536,2,0)</f>
        <v>859940.978926757</v>
      </c>
      <c r="K24" s="4">
        <f t="shared" si="1"/>
        <v>868549.55</v>
      </c>
      <c r="L24" s="4">
        <f t="shared" si="2"/>
        <v>-8608.57107324281</v>
      </c>
      <c r="R24" s="25">
        <v>1504</v>
      </c>
      <c r="S24" s="21">
        <v>1491370.31640488</v>
      </c>
      <c r="T24" s="2">
        <f t="shared" si="7"/>
        <v>1754346.91966225</v>
      </c>
      <c r="U24">
        <f t="shared" si="3"/>
        <v>1491194.88171291</v>
      </c>
      <c r="V24">
        <f t="shared" si="4"/>
        <v>175.434691966046</v>
      </c>
      <c r="X24" s="2">
        <f t="shared" si="5"/>
        <v>1491360.31640488</v>
      </c>
      <c r="Y24" s="2">
        <f t="shared" si="6"/>
        <v>1754541.54871162</v>
      </c>
    </row>
    <row r="25" ht="20.25" spans="3:25">
      <c r="C25" s="13" t="s">
        <v>19</v>
      </c>
      <c r="D25" s="14">
        <v>602</v>
      </c>
      <c r="E25" s="14">
        <v>1387427</v>
      </c>
      <c r="F25" t="e">
        <f t="shared" si="0"/>
        <v>#N/A</v>
      </c>
      <c r="G25" s="14">
        <v>1387427</v>
      </c>
      <c r="H25" s="2">
        <v>1387427</v>
      </c>
      <c r="I25" s="3">
        <v>1387427</v>
      </c>
      <c r="J25" s="4">
        <f>VLOOKUP(D25,'[1]调价房间列表 (2)'!$L$1:$M$65536,2,0)</f>
        <v>1238750.7898606</v>
      </c>
      <c r="K25" s="4">
        <f t="shared" si="1"/>
        <v>1179312.95</v>
      </c>
      <c r="L25" s="4">
        <f t="shared" si="2"/>
        <v>59437.8398605951</v>
      </c>
      <c r="R25" s="25">
        <v>1602</v>
      </c>
      <c r="S25" s="21">
        <v>1390693.91954203</v>
      </c>
      <c r="T25" s="2">
        <f t="shared" si="7"/>
        <v>1635918.03263384</v>
      </c>
      <c r="U25">
        <f t="shared" si="3"/>
        <v>1390530.32773876</v>
      </c>
      <c r="V25">
        <f t="shared" si="4"/>
        <v>163.591803263407</v>
      </c>
      <c r="X25" s="2">
        <f t="shared" si="5"/>
        <v>1390683.91954203</v>
      </c>
      <c r="Y25" s="2">
        <f t="shared" si="6"/>
        <v>1636098.72887298</v>
      </c>
    </row>
    <row r="26" ht="20.25" spans="3:25">
      <c r="C26" s="13" t="s">
        <v>19</v>
      </c>
      <c r="D26" s="14">
        <v>603</v>
      </c>
      <c r="E26" s="14">
        <v>1193329</v>
      </c>
      <c r="F26" t="e">
        <f t="shared" si="0"/>
        <v>#N/A</v>
      </c>
      <c r="G26" s="14">
        <v>1193329</v>
      </c>
      <c r="H26" s="2">
        <v>1193329</v>
      </c>
      <c r="I26" s="3">
        <v>1193329</v>
      </c>
      <c r="J26" s="4">
        <f>VLOOKUP(D26,'[1]调价房间列表 (2)'!$L$1:$M$65536,2,0)</f>
        <v>1045867.12471863</v>
      </c>
      <c r="K26" s="4">
        <f t="shared" si="1"/>
        <v>1014329.65</v>
      </c>
      <c r="L26" s="4">
        <f t="shared" si="2"/>
        <v>31537.4747186274</v>
      </c>
      <c r="R26" s="25">
        <v>1603</v>
      </c>
      <c r="S26" s="21">
        <v>1156447.29172917</v>
      </c>
      <c r="T26" s="2">
        <f t="shared" si="7"/>
        <v>1360366.18248344</v>
      </c>
      <c r="U26">
        <f t="shared" si="3"/>
        <v>1156311.25511093</v>
      </c>
      <c r="V26">
        <f t="shared" si="4"/>
        <v>136.036618248327</v>
      </c>
      <c r="X26" s="2">
        <f t="shared" si="5"/>
        <v>1156437.29172917</v>
      </c>
      <c r="Y26" s="2">
        <f t="shared" si="6"/>
        <v>1360514.46085785</v>
      </c>
    </row>
    <row r="27" ht="20.25" spans="3:25">
      <c r="C27" s="13" t="s">
        <v>19</v>
      </c>
      <c r="D27" s="14">
        <v>604</v>
      </c>
      <c r="E27" s="14">
        <v>1571032</v>
      </c>
      <c r="F27" t="e">
        <f t="shared" si="0"/>
        <v>#N/A</v>
      </c>
      <c r="G27" s="14">
        <v>1571032</v>
      </c>
      <c r="H27" s="2">
        <v>1571032</v>
      </c>
      <c r="I27" s="3">
        <v>1475538</v>
      </c>
      <c r="J27" s="4">
        <f>VLOOKUP(D27,'[1]调价房间列表 (2)'!$L$1:$M$65536,2,0)</f>
        <v>1401761.15446399</v>
      </c>
      <c r="K27" s="4">
        <f t="shared" si="1"/>
        <v>1254207.3</v>
      </c>
      <c r="L27" s="4">
        <f t="shared" si="2"/>
        <v>147553.854463986</v>
      </c>
      <c r="R27" s="25">
        <v>1604</v>
      </c>
      <c r="S27" s="21">
        <v>1532727.90923834</v>
      </c>
      <c r="T27" s="2">
        <f t="shared" si="7"/>
        <v>1802997.18767009</v>
      </c>
      <c r="U27">
        <f t="shared" si="3"/>
        <v>1532547.60951958</v>
      </c>
      <c r="V27">
        <f t="shared" si="4"/>
        <v>180.299718766939</v>
      </c>
      <c r="X27" s="2">
        <f t="shared" si="5"/>
        <v>1532717.90923834</v>
      </c>
      <c r="Y27" s="2">
        <f t="shared" si="6"/>
        <v>1803197.5402804</v>
      </c>
    </row>
    <row r="28" ht="20.25" spans="3:25">
      <c r="C28" s="13" t="s">
        <v>19</v>
      </c>
      <c r="D28" s="14">
        <v>701</v>
      </c>
      <c r="E28" s="14">
        <v>1179866</v>
      </c>
      <c r="F28" s="2">
        <f t="shared" si="0"/>
        <v>1024886.62668265</v>
      </c>
      <c r="G28" s="2">
        <v>1024886.62668265</v>
      </c>
      <c r="H28" s="2">
        <f>VLOOKUP(D28,R:Y,8,0)</f>
        <v>1024995.43687403</v>
      </c>
      <c r="I28" s="3">
        <v>1024886.62668265</v>
      </c>
      <c r="J28" s="4">
        <f>VLOOKUP(D28,'[1]调价房间列表 (2)'!$L$1:$M$65536,2,0)</f>
        <v>871256.121342924</v>
      </c>
      <c r="K28" s="4">
        <f t="shared" si="1"/>
        <v>871153.632680252</v>
      </c>
      <c r="L28" s="4">
        <f t="shared" si="2"/>
        <v>102.488662671763</v>
      </c>
      <c r="R28" s="25">
        <v>1702</v>
      </c>
      <c r="S28" s="21">
        <v>1439038.5658314</v>
      </c>
      <c r="T28" s="2">
        <f t="shared" si="7"/>
        <v>1692787.39657852</v>
      </c>
      <c r="U28">
        <f t="shared" si="3"/>
        <v>1438869.28709174</v>
      </c>
      <c r="V28">
        <f t="shared" si="4"/>
        <v>169.278739657952</v>
      </c>
      <c r="X28" s="2">
        <f t="shared" si="5"/>
        <v>1439028.5658314</v>
      </c>
      <c r="Y28" s="2">
        <f t="shared" si="6"/>
        <v>1692974.78333106</v>
      </c>
    </row>
    <row r="29" ht="20.25" spans="3:25">
      <c r="C29" s="13" t="s">
        <v>19</v>
      </c>
      <c r="D29" s="14">
        <v>702</v>
      </c>
      <c r="E29" s="14">
        <v>1402898</v>
      </c>
      <c r="F29" t="e">
        <f t="shared" si="0"/>
        <v>#N/A</v>
      </c>
      <c r="G29" s="14">
        <v>1402898</v>
      </c>
      <c r="H29" s="2">
        <v>1402898</v>
      </c>
      <c r="I29" s="3">
        <v>1402898</v>
      </c>
      <c r="J29" s="4">
        <f>VLOOKUP(D29,'[1]调价房间列表 (2)'!$L$1:$M$65536,2,0)</f>
        <v>1252563.80164982</v>
      </c>
      <c r="K29" s="4">
        <f t="shared" si="1"/>
        <v>1192463.3</v>
      </c>
      <c r="L29" s="4">
        <f t="shared" si="2"/>
        <v>60100.5016498161</v>
      </c>
      <c r="R29" s="25">
        <v>1703</v>
      </c>
      <c r="S29" s="21">
        <v>1184092.10973859</v>
      </c>
      <c r="T29" s="2">
        <f t="shared" si="7"/>
        <v>1392885.67196634</v>
      </c>
      <c r="U29">
        <f t="shared" si="3"/>
        <v>1183952.82117139</v>
      </c>
      <c r="V29">
        <f t="shared" si="4"/>
        <v>139.288567196578</v>
      </c>
      <c r="X29" s="2">
        <f t="shared" si="5"/>
        <v>1184082.10973859</v>
      </c>
      <c r="Y29" s="2">
        <f t="shared" si="6"/>
        <v>1393037.77616305</v>
      </c>
    </row>
    <row r="30" ht="20.25" spans="3:25">
      <c r="C30" s="13" t="s">
        <v>19</v>
      </c>
      <c r="D30" s="14">
        <v>703</v>
      </c>
      <c r="E30" s="14">
        <v>1193330</v>
      </c>
      <c r="F30" t="e">
        <f t="shared" si="0"/>
        <v>#N/A</v>
      </c>
      <c r="G30" s="14">
        <v>1193330</v>
      </c>
      <c r="H30" s="2">
        <v>1193330</v>
      </c>
      <c r="I30" s="3">
        <v>1193330</v>
      </c>
      <c r="J30" s="4">
        <f>VLOOKUP(D30,'[1]调价房间列表 (2)'!$L$1:$M$65536,2,0)</f>
        <v>1045867.12471863</v>
      </c>
      <c r="K30" s="4">
        <f t="shared" si="1"/>
        <v>1014330.5</v>
      </c>
      <c r="L30" s="4">
        <f t="shared" si="2"/>
        <v>31536.6247186274</v>
      </c>
      <c r="R30" s="25">
        <v>1704</v>
      </c>
      <c r="S30" s="21">
        <v>1532727.90923834</v>
      </c>
      <c r="T30" s="2">
        <f t="shared" si="7"/>
        <v>1802997.18767009</v>
      </c>
      <c r="U30">
        <f t="shared" si="3"/>
        <v>1532547.60951958</v>
      </c>
      <c r="V30">
        <f t="shared" si="4"/>
        <v>180.299718766939</v>
      </c>
      <c r="X30" s="2">
        <f t="shared" si="5"/>
        <v>1532717.90923834</v>
      </c>
      <c r="Y30" s="2">
        <f t="shared" si="6"/>
        <v>1803197.5402804</v>
      </c>
    </row>
    <row r="31" ht="20.25" spans="3:25">
      <c r="C31" s="13" t="s">
        <v>19</v>
      </c>
      <c r="D31" s="14">
        <v>704</v>
      </c>
      <c r="E31" s="14">
        <v>1586483</v>
      </c>
      <c r="F31" t="e">
        <f t="shared" si="0"/>
        <v>#N/A</v>
      </c>
      <c r="G31" s="14">
        <v>1586483</v>
      </c>
      <c r="H31" s="2">
        <v>1537529</v>
      </c>
      <c r="I31" s="3">
        <v>1504561</v>
      </c>
      <c r="J31" s="4">
        <f>VLOOKUP(D31,'[1]调价房间列表 (2)'!$L$1:$M$65536,2,0)</f>
        <v>1415547.31706611</v>
      </c>
      <c r="K31" s="4">
        <f t="shared" si="1"/>
        <v>1278876.85</v>
      </c>
      <c r="L31" s="4">
        <f t="shared" si="2"/>
        <v>136670.467066108</v>
      </c>
      <c r="R31" s="22">
        <v>1801</v>
      </c>
      <c r="S31" s="23">
        <v>746790.44973799</v>
      </c>
      <c r="T31" s="2">
        <f t="shared" si="7"/>
        <v>878473.649850594</v>
      </c>
      <c r="U31">
        <f t="shared" si="3"/>
        <v>746702.602373005</v>
      </c>
      <c r="V31">
        <f t="shared" si="4"/>
        <v>87.8473649850348</v>
      </c>
      <c r="X31" s="2">
        <f t="shared" si="5"/>
        <v>746780.44973799</v>
      </c>
      <c r="Y31" s="17">
        <f t="shared" si="6"/>
        <v>878565.234985871</v>
      </c>
    </row>
    <row r="32" ht="20.25" spans="3:25">
      <c r="C32" s="13" t="s">
        <v>19</v>
      </c>
      <c r="D32" s="14">
        <v>801</v>
      </c>
      <c r="E32" s="14">
        <v>1192591</v>
      </c>
      <c r="F32" t="e">
        <f t="shared" si="0"/>
        <v>#N/A</v>
      </c>
      <c r="G32" s="14">
        <v>1192591</v>
      </c>
      <c r="H32" s="2">
        <v>1192591</v>
      </c>
      <c r="I32" s="3">
        <v>1038075</v>
      </c>
      <c r="J32" s="4">
        <f>VLOOKUP(D32,'[1]调价房间列表 (2)'!$L$1:$M$65536,2,0)</f>
        <v>882571.263759091</v>
      </c>
      <c r="K32" s="4">
        <f t="shared" si="1"/>
        <v>882363.75</v>
      </c>
      <c r="L32" s="4">
        <f t="shared" si="2"/>
        <v>207.513759091147</v>
      </c>
      <c r="R32" s="26">
        <v>1804</v>
      </c>
      <c r="S32" s="27">
        <v>1353509.58535656</v>
      </c>
      <c r="T32" s="2">
        <f t="shared" si="7"/>
        <v>1592176.90313676</v>
      </c>
      <c r="U32">
        <f t="shared" si="3"/>
        <v>1353350.36766624</v>
      </c>
      <c r="V32">
        <f t="shared" si="4"/>
        <v>159.217690313701</v>
      </c>
      <c r="X32" s="2">
        <f t="shared" si="5"/>
        <v>1353499.58535656</v>
      </c>
      <c r="Y32" s="2">
        <f t="shared" si="6"/>
        <v>1592352.45336066</v>
      </c>
    </row>
    <row r="33" ht="20.25" spans="3:19">
      <c r="C33" s="13" t="s">
        <v>19</v>
      </c>
      <c r="D33" s="14">
        <v>802</v>
      </c>
      <c r="E33" s="14">
        <v>1418369</v>
      </c>
      <c r="F33" t="e">
        <f t="shared" si="0"/>
        <v>#N/A</v>
      </c>
      <c r="G33" s="14">
        <v>1418369</v>
      </c>
      <c r="H33" s="2">
        <v>1418369</v>
      </c>
      <c r="I33" s="3">
        <v>1418369</v>
      </c>
      <c r="J33" s="4">
        <f>VLOOKUP(D33,'[1]调价房间列表 (2)'!$L$1:$M$65536,2,0)</f>
        <v>1266376.81343904</v>
      </c>
      <c r="K33" s="4">
        <f t="shared" si="1"/>
        <v>1205613.65</v>
      </c>
      <c r="L33" s="4">
        <f t="shared" si="2"/>
        <v>60763.1634390373</v>
      </c>
      <c r="R33" s="28"/>
      <c r="S33" s="29"/>
    </row>
    <row r="34" ht="20.25" spans="3:19">
      <c r="C34" s="13" t="s">
        <v>19</v>
      </c>
      <c r="D34" s="14">
        <v>803</v>
      </c>
      <c r="E34" s="14">
        <v>1218564</v>
      </c>
      <c r="F34" t="e">
        <f t="shared" si="0"/>
        <v>#N/A</v>
      </c>
      <c r="G34" s="14">
        <v>1218564</v>
      </c>
      <c r="H34" s="2">
        <v>1218564</v>
      </c>
      <c r="I34" s="3">
        <v>1218564</v>
      </c>
      <c r="J34" s="4">
        <f>VLOOKUP(D34,'[1]调价房间列表 (2)'!$L$1:$M$65536,2,0)</f>
        <v>1067982.80013158</v>
      </c>
      <c r="K34" s="4">
        <f t="shared" si="1"/>
        <v>1035779.4</v>
      </c>
      <c r="L34" s="4">
        <f t="shared" si="2"/>
        <v>32203.4001315759</v>
      </c>
      <c r="R34" s="28"/>
      <c r="S34" s="29"/>
    </row>
    <row r="35" ht="20.25" spans="3:19">
      <c r="C35" s="13" t="s">
        <v>19</v>
      </c>
      <c r="D35" s="14">
        <v>804</v>
      </c>
      <c r="E35" s="14">
        <v>1601934</v>
      </c>
      <c r="F35" t="e">
        <f t="shared" si="0"/>
        <v>#N/A</v>
      </c>
      <c r="G35" s="14">
        <v>1601934</v>
      </c>
      <c r="H35" s="2">
        <v>1601934</v>
      </c>
      <c r="I35" s="3">
        <v>1532731</v>
      </c>
      <c r="J35" s="4">
        <f>VLOOKUP(D35,'[1]调价房间列表 (2)'!$L$1:$M$65536,2,0)</f>
        <v>1429332.58469533</v>
      </c>
      <c r="K35" s="4">
        <f t="shared" si="1"/>
        <v>1302821.35</v>
      </c>
      <c r="L35" s="4">
        <f t="shared" si="2"/>
        <v>126511.234695327</v>
      </c>
      <c r="R35" s="28"/>
      <c r="S35" s="29"/>
    </row>
    <row r="36" ht="20.25" spans="3:19">
      <c r="C36" s="13" t="s">
        <v>19</v>
      </c>
      <c r="D36" s="14">
        <v>901</v>
      </c>
      <c r="E36" s="14">
        <v>1145317</v>
      </c>
      <c r="F36" t="e">
        <f t="shared" si="0"/>
        <v>#N/A</v>
      </c>
      <c r="G36" s="14">
        <v>1145317</v>
      </c>
      <c r="H36" s="2">
        <v>1145317</v>
      </c>
      <c r="I36" s="3">
        <v>1051383</v>
      </c>
      <c r="J36" s="4">
        <f>VLOOKUP(D36,'[1]调价房间列表 (2)'!$L$1:$M$65536,2,0)</f>
        <v>893885.511202355</v>
      </c>
      <c r="K36" s="4">
        <f t="shared" si="1"/>
        <v>893675.55</v>
      </c>
      <c r="L36" s="4">
        <f t="shared" si="2"/>
        <v>209.961202354869</v>
      </c>
      <c r="R36" s="28"/>
      <c r="S36" s="29"/>
    </row>
    <row r="37" ht="20.25" spans="3:19">
      <c r="C37" s="13" t="s">
        <v>19</v>
      </c>
      <c r="D37" s="14">
        <v>902</v>
      </c>
      <c r="E37" s="14">
        <v>1464781</v>
      </c>
      <c r="F37" s="2">
        <f t="shared" si="0"/>
        <v>1538425.88966792</v>
      </c>
      <c r="G37" s="2">
        <v>1538425.88966792</v>
      </c>
      <c r="H37" s="2">
        <v>1537518.64565494</v>
      </c>
      <c r="I37" s="3">
        <v>1532730</v>
      </c>
      <c r="J37" s="4">
        <f>VLOOKUP(D37,'[1]调价房间列表 (2)'!$L$1:$M$65536,2,0)</f>
        <v>1307815.8488067</v>
      </c>
      <c r="K37" s="4">
        <f t="shared" si="1"/>
        <v>1302820.5</v>
      </c>
      <c r="L37" s="4">
        <f t="shared" si="2"/>
        <v>4995.34880670067</v>
      </c>
      <c r="R37" s="28"/>
      <c r="S37" s="29"/>
    </row>
    <row r="38" ht="20.25" spans="3:19">
      <c r="C38" s="13" t="s">
        <v>19</v>
      </c>
      <c r="D38" s="14">
        <v>903</v>
      </c>
      <c r="E38" s="14">
        <v>1256415</v>
      </c>
      <c r="F38" t="e">
        <f t="shared" si="0"/>
        <v>#N/A</v>
      </c>
      <c r="G38" s="14">
        <v>1256415</v>
      </c>
      <c r="H38" s="2">
        <v>1256415</v>
      </c>
      <c r="I38" s="3">
        <v>1256415</v>
      </c>
      <c r="J38" s="4">
        <f>VLOOKUP(D38,'[1]调价房间列表 (2)'!$L$1:$M$65536,2,0)</f>
        <v>1101156.76073745</v>
      </c>
      <c r="K38" s="4">
        <f t="shared" si="1"/>
        <v>1067952.75</v>
      </c>
      <c r="L38" s="4">
        <f t="shared" si="2"/>
        <v>33204.0107374494</v>
      </c>
      <c r="R38" s="28"/>
      <c r="S38" s="29"/>
    </row>
    <row r="39" ht="20.25" spans="3:19">
      <c r="C39" s="13" t="s">
        <v>19</v>
      </c>
      <c r="D39" s="14">
        <v>904</v>
      </c>
      <c r="E39" s="14">
        <v>1578758</v>
      </c>
      <c r="F39" s="2">
        <f t="shared" ref="F39:F76" si="8">VLOOKUP(D39,R:T,3,0)</f>
        <v>1657045.33086113</v>
      </c>
      <c r="G39" s="2">
        <v>1657045.33086113</v>
      </c>
      <c r="H39" s="2">
        <v>1537252.04207653</v>
      </c>
      <c r="I39" s="3">
        <v>1532730</v>
      </c>
      <c r="J39" s="4">
        <f>VLOOKUP(D39,'[1]调价房间列表 (2)'!$L$1:$M$65536,2,0)</f>
        <v>1408654.23576505</v>
      </c>
      <c r="K39" s="4">
        <f t="shared" ref="K39:K76" si="9">I39*0.85</f>
        <v>1302820.5</v>
      </c>
      <c r="L39" s="4">
        <f t="shared" ref="L39:L76" si="10">J39-K39</f>
        <v>105833.735765047</v>
      </c>
      <c r="R39" s="28"/>
      <c r="S39" s="29"/>
    </row>
    <row r="40" ht="20.25" spans="3:19">
      <c r="C40" s="13" t="s">
        <v>19</v>
      </c>
      <c r="D40" s="14">
        <v>1001</v>
      </c>
      <c r="E40" s="14">
        <v>1148042</v>
      </c>
      <c r="F40" s="2">
        <f t="shared" si="8"/>
        <v>1064816.6728838</v>
      </c>
      <c r="G40" s="2">
        <v>1064816.6728838</v>
      </c>
      <c r="H40" s="2">
        <f>VLOOKUP(D40,R:Y,8,0)</f>
        <v>1064930.18072767</v>
      </c>
      <c r="I40" s="3">
        <v>1064816.6728838</v>
      </c>
      <c r="J40" s="4">
        <f>VLOOKUP(D40,'[1]调价房间列表 (2)'!$L$1:$M$65536,2,0)</f>
        <v>905200.653618522</v>
      </c>
      <c r="K40" s="4">
        <f t="shared" si="9"/>
        <v>905094.17195123</v>
      </c>
      <c r="L40" s="4">
        <f t="shared" si="10"/>
        <v>106.481667291955</v>
      </c>
      <c r="R40" s="28"/>
      <c r="S40" s="29"/>
    </row>
    <row r="41" ht="20.25" spans="3:19">
      <c r="C41" s="13" t="s">
        <v>19</v>
      </c>
      <c r="D41" s="14">
        <v>1002</v>
      </c>
      <c r="E41" s="14">
        <v>1487987</v>
      </c>
      <c r="F41" t="e">
        <f t="shared" si="8"/>
        <v>#N/A</v>
      </c>
      <c r="G41" s="14">
        <v>1487987</v>
      </c>
      <c r="H41" s="2">
        <v>1487987</v>
      </c>
      <c r="I41" s="3">
        <v>1487987</v>
      </c>
      <c r="J41" s="4">
        <f>VLOOKUP(D41,'[1]调价房间列表 (2)'!$L$1:$M$65536,2,0)</f>
        <v>1328534.47151763</v>
      </c>
      <c r="K41" s="4">
        <f t="shared" si="9"/>
        <v>1264788.95</v>
      </c>
      <c r="L41" s="4">
        <f t="shared" si="10"/>
        <v>63745.5215176288</v>
      </c>
      <c r="R41" s="28"/>
      <c r="S41" s="29"/>
    </row>
    <row r="42" ht="20.25" spans="3:19">
      <c r="C42" s="13" t="s">
        <v>19</v>
      </c>
      <c r="D42" s="14">
        <v>1003</v>
      </c>
      <c r="E42" s="14">
        <v>1250107</v>
      </c>
      <c r="F42" s="2">
        <f t="shared" si="8"/>
        <v>1288822.04227854</v>
      </c>
      <c r="G42" s="2">
        <v>1288822.04227854</v>
      </c>
      <c r="H42" s="2">
        <f>VLOOKUP(D42,R:Y,8,0)</f>
        <v>1288961.90369528</v>
      </c>
      <c r="I42" s="3">
        <v>1288822.04227854</v>
      </c>
      <c r="J42" s="4">
        <f>VLOOKUP(D42,'[1]调价房间列表 (2)'!$L$1:$M$65536,2,0)</f>
        <v>1095627.61814099</v>
      </c>
      <c r="K42" s="4">
        <f t="shared" si="9"/>
        <v>1095498.73593676</v>
      </c>
      <c r="L42" s="4">
        <f t="shared" si="10"/>
        <v>128.882204227615</v>
      </c>
      <c r="R42" s="28"/>
      <c r="S42" s="29"/>
    </row>
    <row r="43" ht="20.25" spans="3:19">
      <c r="C43" s="13" t="s">
        <v>19</v>
      </c>
      <c r="D43" s="14">
        <v>1004</v>
      </c>
      <c r="E43" s="14">
        <v>1625110</v>
      </c>
      <c r="F43" s="2">
        <f t="shared" si="8"/>
        <v>1705695.59886897</v>
      </c>
      <c r="G43" s="2">
        <v>1705695.59886897</v>
      </c>
      <c r="H43" s="2">
        <v>1537508.03364531</v>
      </c>
      <c r="I43" s="3">
        <v>1532730</v>
      </c>
      <c r="J43" s="4">
        <f>VLOOKUP(D43,'[1]调价房间列表 (2)'!$L$1:$M$65536,2,0)</f>
        <v>1450011.82859851</v>
      </c>
      <c r="K43" s="4">
        <f t="shared" si="9"/>
        <v>1302820.5</v>
      </c>
      <c r="L43" s="4">
        <f t="shared" si="10"/>
        <v>147191.328598511</v>
      </c>
      <c r="R43" s="28"/>
      <c r="S43" s="29"/>
    </row>
    <row r="44" ht="20.25" spans="3:19">
      <c r="C44" s="13" t="s">
        <v>19</v>
      </c>
      <c r="D44" s="14">
        <v>1101</v>
      </c>
      <c r="E44" s="14">
        <v>1145768</v>
      </c>
      <c r="F44" t="e">
        <f t="shared" si="8"/>
        <v>#N/A</v>
      </c>
      <c r="G44" s="14">
        <v>1145768</v>
      </c>
      <c r="H44" s="2">
        <v>1145768</v>
      </c>
      <c r="I44" s="3">
        <v>1078000</v>
      </c>
      <c r="J44" s="4">
        <f>VLOOKUP(D44,'[1]调价房间列表 (2)'!$L$1:$M$65536,2,0)</f>
        <v>916515.796034689</v>
      </c>
      <c r="K44" s="4">
        <f t="shared" si="9"/>
        <v>916300</v>
      </c>
      <c r="L44" s="4">
        <f t="shared" si="10"/>
        <v>215.796034688945</v>
      </c>
      <c r="R44" s="28"/>
      <c r="S44" s="29"/>
    </row>
    <row r="45" ht="20.25" spans="3:19">
      <c r="C45" s="13" t="s">
        <v>19</v>
      </c>
      <c r="D45" s="14">
        <v>1102</v>
      </c>
      <c r="E45" s="14">
        <v>1480252</v>
      </c>
      <c r="F45" t="e">
        <f t="shared" si="8"/>
        <v>#N/A</v>
      </c>
      <c r="G45" s="14">
        <v>1480252</v>
      </c>
      <c r="H45" s="2">
        <v>1480252</v>
      </c>
      <c r="I45" s="3">
        <v>1480252</v>
      </c>
      <c r="J45" s="4">
        <f>VLOOKUP(D45,'[1]调价房间列表 (2)'!$L$1:$M$65536,2,0)</f>
        <v>1321628.86059592</v>
      </c>
      <c r="K45" s="4">
        <f t="shared" si="9"/>
        <v>1258214.2</v>
      </c>
      <c r="L45" s="4">
        <f t="shared" si="10"/>
        <v>63414.6605959218</v>
      </c>
      <c r="R45" s="28"/>
      <c r="S45" s="29"/>
    </row>
    <row r="46" ht="20.25" spans="3:19">
      <c r="C46" s="13" t="s">
        <v>19</v>
      </c>
      <c r="D46" s="14">
        <v>1103</v>
      </c>
      <c r="E46" s="14">
        <v>1237489</v>
      </c>
      <c r="F46" t="e">
        <f t="shared" si="8"/>
        <v>#N/A</v>
      </c>
      <c r="G46" s="14">
        <v>1237489</v>
      </c>
      <c r="H46" s="2">
        <v>1237489</v>
      </c>
      <c r="I46" s="3">
        <v>1100489</v>
      </c>
      <c r="J46" s="4">
        <f>VLOOKUP(D46,'[1]调价房间列表 (2)'!$L$1:$M$65536,2,0)</f>
        <v>1084570.22792096</v>
      </c>
      <c r="K46" s="4">
        <f t="shared" si="9"/>
        <v>935415.65</v>
      </c>
      <c r="L46" s="4">
        <f t="shared" si="10"/>
        <v>149154.577920964</v>
      </c>
      <c r="R46" s="28"/>
      <c r="S46" s="29"/>
    </row>
    <row r="47" ht="20.25" spans="3:19">
      <c r="C47" s="13" t="s">
        <v>19</v>
      </c>
      <c r="D47" s="14">
        <v>1104</v>
      </c>
      <c r="E47" s="14">
        <v>1625110</v>
      </c>
      <c r="F47" s="2">
        <f t="shared" si="8"/>
        <v>1705695.59886897</v>
      </c>
      <c r="G47" s="2">
        <v>1705695.59886897</v>
      </c>
      <c r="H47" s="2">
        <v>1535908.03364531</v>
      </c>
      <c r="I47" s="3">
        <v>1532730</v>
      </c>
      <c r="J47" s="4">
        <f>VLOOKUP(D47,'[1]调价房间列表 (2)'!$L$1:$M$65536,2,0)</f>
        <v>1450011.82859851</v>
      </c>
      <c r="K47" s="4">
        <f t="shared" si="9"/>
        <v>1302820.5</v>
      </c>
      <c r="L47" s="4">
        <f t="shared" si="10"/>
        <v>147191.328598511</v>
      </c>
      <c r="R47" s="28"/>
      <c r="S47" s="29"/>
    </row>
    <row r="48" ht="20.25" spans="3:19">
      <c r="C48" s="13" t="s">
        <v>19</v>
      </c>
      <c r="D48" s="14">
        <v>1201</v>
      </c>
      <c r="E48" s="14">
        <v>1145494</v>
      </c>
      <c r="F48" s="2">
        <f t="shared" si="8"/>
        <v>1091437.40554153</v>
      </c>
      <c r="G48" s="2">
        <v>1091437.40554153</v>
      </c>
      <c r="H48" s="2">
        <f>VLOOKUP(D48,R:Y,8,0)</f>
        <v>1091554.0452363</v>
      </c>
      <c r="I48" s="3">
        <v>1091437.40554153</v>
      </c>
      <c r="J48" s="4">
        <f>VLOOKUP(D48,'[1]调价房间列表 (2)'!$L$1:$M$65536,2,0)</f>
        <v>927830.938450856</v>
      </c>
      <c r="K48" s="4">
        <f t="shared" si="9"/>
        <v>927721.794710301</v>
      </c>
      <c r="L48" s="4">
        <f t="shared" si="10"/>
        <v>109.143740555272</v>
      </c>
      <c r="R48" s="28"/>
      <c r="S48" s="29"/>
    </row>
    <row r="49" ht="20.25" spans="3:19">
      <c r="C49" s="13" t="s">
        <v>19</v>
      </c>
      <c r="D49" s="14">
        <v>1202</v>
      </c>
      <c r="E49" s="14">
        <v>1503458</v>
      </c>
      <c r="F49" s="2">
        <f t="shared" si="8"/>
        <v>1579046.56311828</v>
      </c>
      <c r="G49" s="2">
        <v>1579046.56311828</v>
      </c>
      <c r="H49" s="2">
        <v>1537244.09800806</v>
      </c>
      <c r="I49" s="3">
        <v>1432730</v>
      </c>
      <c r="J49" s="4">
        <f>VLOOKUP(D49,'[1]调价房间列表 (2)'!$L$1:$M$65536,2,0)</f>
        <v>1342347.48330685</v>
      </c>
      <c r="K49" s="4">
        <f t="shared" si="9"/>
        <v>1217820.5</v>
      </c>
      <c r="L49" s="4">
        <f t="shared" si="10"/>
        <v>124526.98330685</v>
      </c>
      <c r="R49" s="28"/>
      <c r="S49" s="29"/>
    </row>
    <row r="50" ht="20.25" spans="3:19">
      <c r="C50" s="13" t="s">
        <v>19</v>
      </c>
      <c r="D50" s="14">
        <v>1203</v>
      </c>
      <c r="E50" s="14">
        <v>1256415</v>
      </c>
      <c r="F50" s="2">
        <f t="shared" si="8"/>
        <v>1295326.15073221</v>
      </c>
      <c r="G50" s="2">
        <v>1295326.15073221</v>
      </c>
      <c r="H50" s="2">
        <f>VLOOKUP(D50,R:Y,8,0)</f>
        <v>1295466.77733818</v>
      </c>
      <c r="I50" s="3">
        <v>1195326.15073221</v>
      </c>
      <c r="J50" s="4">
        <f>VLOOKUP(D50,'[1]调价房间列表 (2)'!$L$1:$M$65536,2,0)</f>
        <v>1101156.76073745</v>
      </c>
      <c r="K50" s="4">
        <f t="shared" si="9"/>
        <v>1016027.22812238</v>
      </c>
      <c r="L50" s="4">
        <f t="shared" si="10"/>
        <v>85129.532615071</v>
      </c>
      <c r="R50" s="28"/>
      <c r="S50" s="29"/>
    </row>
    <row r="51" ht="20.25" spans="3:19">
      <c r="C51" s="13" t="s">
        <v>19</v>
      </c>
      <c r="D51" s="14">
        <v>1204</v>
      </c>
      <c r="E51" s="14">
        <v>1671462</v>
      </c>
      <c r="F51" s="2">
        <f t="shared" si="8"/>
        <v>1754346.91966225</v>
      </c>
      <c r="G51" s="2">
        <v>1754346.91966225</v>
      </c>
      <c r="H51" s="17">
        <v>1534565.07812339</v>
      </c>
      <c r="I51" s="3">
        <v>1502730</v>
      </c>
      <c r="J51" s="4">
        <f>VLOOKUP(D51,'[1]调价房间列表 (2)'!$L$1:$M$65536,2,0)</f>
        <v>1491370.31640488</v>
      </c>
      <c r="K51" s="4">
        <f t="shared" si="9"/>
        <v>1277320.5</v>
      </c>
      <c r="L51" s="4">
        <f t="shared" si="10"/>
        <v>214049.81640488</v>
      </c>
      <c r="R51" s="28"/>
      <c r="S51" s="29"/>
    </row>
    <row r="52" ht="20.25" spans="3:19">
      <c r="C52" s="13" t="s">
        <v>19</v>
      </c>
      <c r="D52" s="14">
        <v>1301</v>
      </c>
      <c r="E52" s="14">
        <v>1156219</v>
      </c>
      <c r="F52" t="e">
        <f t="shared" si="8"/>
        <v>#N/A</v>
      </c>
      <c r="G52" s="14">
        <v>1156219</v>
      </c>
      <c r="H52" s="2">
        <v>1156219</v>
      </c>
      <c r="I52" s="3">
        <v>1104618</v>
      </c>
      <c r="J52" s="4">
        <f>VLOOKUP(D52,'[1]调价房间列表 (2)'!$L$1:$M$65536,2,0)</f>
        <v>939146.080867023</v>
      </c>
      <c r="K52" s="4">
        <f t="shared" si="9"/>
        <v>938925.3</v>
      </c>
      <c r="L52" s="4">
        <f t="shared" si="10"/>
        <v>220.780867023161</v>
      </c>
      <c r="R52" s="28"/>
      <c r="S52" s="29"/>
    </row>
    <row r="53" ht="20.25" spans="3:19">
      <c r="C53" s="13" t="s">
        <v>19</v>
      </c>
      <c r="D53" s="14">
        <v>1302</v>
      </c>
      <c r="E53" s="14">
        <v>1557606</v>
      </c>
      <c r="F53" t="e">
        <f t="shared" si="8"/>
        <v>#N/A</v>
      </c>
      <c r="G53" s="14">
        <v>1557606</v>
      </c>
      <c r="H53" s="2">
        <v>1557606</v>
      </c>
      <c r="I53" s="3">
        <v>1463888</v>
      </c>
      <c r="J53" s="4">
        <f>VLOOKUP(D53,'[1]调价房间列表 (2)'!$L$1:$M$65536,2,0)</f>
        <v>1390693.91954203</v>
      </c>
      <c r="K53" s="4">
        <f t="shared" si="9"/>
        <v>1244304.8</v>
      </c>
      <c r="L53" s="4">
        <f t="shared" si="10"/>
        <v>146389.119542027</v>
      </c>
      <c r="R53" s="28"/>
      <c r="S53" s="29"/>
    </row>
    <row r="54" ht="19" customHeight="1" spans="3:19">
      <c r="C54" s="13" t="s">
        <v>19</v>
      </c>
      <c r="D54" s="14">
        <v>1303</v>
      </c>
      <c r="E54" s="14">
        <v>1300575</v>
      </c>
      <c r="F54" t="e">
        <f t="shared" si="8"/>
        <v>#N/A</v>
      </c>
      <c r="G54" s="14">
        <v>1300575</v>
      </c>
      <c r="H54" s="2">
        <v>1300575</v>
      </c>
      <c r="I54" s="3">
        <v>1300575</v>
      </c>
      <c r="J54" s="4">
        <f>VLOOKUP(D54,'[1]调价房间列表 (2)'!$L$1:$M$65536,2,0)</f>
        <v>1139859.86393979</v>
      </c>
      <c r="K54" s="4">
        <f t="shared" si="9"/>
        <v>1105488.75</v>
      </c>
      <c r="L54" s="4">
        <f t="shared" si="10"/>
        <v>34371.1139397859</v>
      </c>
      <c r="R54" s="28"/>
      <c r="S54" s="29"/>
    </row>
    <row r="55" ht="20.25" spans="3:19">
      <c r="C55" s="13" t="s">
        <v>19</v>
      </c>
      <c r="D55" s="14">
        <v>1304</v>
      </c>
      <c r="E55" s="14">
        <v>1671462</v>
      </c>
      <c r="F55" s="2">
        <f t="shared" si="8"/>
        <v>1754346.91966225</v>
      </c>
      <c r="G55" s="2">
        <v>1754346.91966225</v>
      </c>
      <c r="H55" s="2">
        <v>1534565.07812339</v>
      </c>
      <c r="I55" s="3">
        <v>1502730</v>
      </c>
      <c r="J55" s="4">
        <f>VLOOKUP(D55,'[1]调价房间列表 (2)'!$L$1:$M$65536,2,0)</f>
        <v>1491370.31640488</v>
      </c>
      <c r="K55" s="4">
        <f t="shared" si="9"/>
        <v>1277320.5</v>
      </c>
      <c r="L55" s="4">
        <f t="shared" si="10"/>
        <v>214049.81640488</v>
      </c>
      <c r="R55" s="28"/>
      <c r="S55" s="29"/>
    </row>
    <row r="56" ht="20.25" spans="3:19">
      <c r="C56" s="13" t="s">
        <v>19</v>
      </c>
      <c r="D56" s="14">
        <v>1401</v>
      </c>
      <c r="E56" s="14">
        <v>1179866</v>
      </c>
      <c r="F56" t="e">
        <f t="shared" si="8"/>
        <v>#N/A</v>
      </c>
      <c r="G56" s="14">
        <v>1179866</v>
      </c>
      <c r="H56" s="2">
        <v>1179866</v>
      </c>
      <c r="I56" s="3">
        <v>1024766</v>
      </c>
      <c r="J56" s="4">
        <f>VLOOKUP(D56,'[1]调价房间列表 (2)'!$L$1:$M$65536,2,0)</f>
        <v>871256.121342924</v>
      </c>
      <c r="K56" s="4">
        <f t="shared" si="9"/>
        <v>871051.1</v>
      </c>
      <c r="L56" s="4">
        <f t="shared" si="10"/>
        <v>205.021342924214</v>
      </c>
      <c r="R56" s="28"/>
      <c r="S56" s="29"/>
    </row>
    <row r="57" ht="20.25" spans="3:19">
      <c r="C57" s="13" t="s">
        <v>19</v>
      </c>
      <c r="D57" s="14">
        <v>1402</v>
      </c>
      <c r="E57" s="14">
        <v>1418369</v>
      </c>
      <c r="F57" s="2">
        <f t="shared" si="8"/>
        <v>1489679.81818496</v>
      </c>
      <c r="G57" s="2">
        <v>1489679.81818496</v>
      </c>
      <c r="H57" s="17">
        <f>VLOOKUP(D57,R:Y,8,0)</f>
        <v>1489843.30992828</v>
      </c>
      <c r="I57" s="3">
        <v>1289679.81818497</v>
      </c>
      <c r="J57" s="4">
        <f>VLOOKUP(D57,'[1]调价房间列表 (2)'!$L$1:$M$65536,2,0)</f>
        <v>1266376.81343904</v>
      </c>
      <c r="K57" s="4">
        <f t="shared" si="9"/>
        <v>1096227.84545722</v>
      </c>
      <c r="L57" s="4">
        <f t="shared" si="10"/>
        <v>170148.967981813</v>
      </c>
      <c r="R57" s="28"/>
      <c r="S57" s="29"/>
    </row>
    <row r="58" ht="20.25" spans="3:19">
      <c r="C58" s="13" t="s">
        <v>19</v>
      </c>
      <c r="D58" s="14">
        <v>1403</v>
      </c>
      <c r="E58" s="14">
        <v>1205947</v>
      </c>
      <c r="F58" t="e">
        <f t="shared" si="8"/>
        <v>#N/A</v>
      </c>
      <c r="G58" s="14">
        <v>1205947</v>
      </c>
      <c r="H58" s="2">
        <v>1205947</v>
      </c>
      <c r="I58" s="3">
        <v>1205947</v>
      </c>
      <c r="J58" s="4">
        <f>VLOOKUP(D58,'[1]调价房间列表 (2)'!$L$1:$M$65536,2,0)</f>
        <v>1056924.51493865</v>
      </c>
      <c r="K58" s="4">
        <f t="shared" si="9"/>
        <v>1025054.95</v>
      </c>
      <c r="L58" s="4">
        <f t="shared" si="10"/>
        <v>31869.56493865</v>
      </c>
      <c r="R58" s="28"/>
      <c r="S58" s="29"/>
    </row>
    <row r="59" ht="20.25" spans="3:19">
      <c r="C59" s="13" t="s">
        <v>19</v>
      </c>
      <c r="D59" s="14">
        <v>1404</v>
      </c>
      <c r="E59" s="14">
        <v>1578758</v>
      </c>
      <c r="F59" s="2">
        <f t="shared" si="8"/>
        <v>1657045.33086113</v>
      </c>
      <c r="G59" s="2">
        <v>1657045.33086113</v>
      </c>
      <c r="H59" s="2">
        <v>1537252.04207653</v>
      </c>
      <c r="I59" s="3">
        <v>1432730</v>
      </c>
      <c r="J59" s="4">
        <f>VLOOKUP(D59,'[1]调价房间列表 (2)'!$L$1:$M$65536,2,0)</f>
        <v>1408654.23576505</v>
      </c>
      <c r="K59" s="4">
        <f t="shared" si="9"/>
        <v>1217820.5</v>
      </c>
      <c r="L59" s="4">
        <f t="shared" si="10"/>
        <v>190833.735765047</v>
      </c>
      <c r="R59" s="28"/>
      <c r="S59" s="29"/>
    </row>
    <row r="60" ht="20.25" spans="3:19">
      <c r="C60" s="13" t="s">
        <v>19</v>
      </c>
      <c r="D60" s="14">
        <v>1501</v>
      </c>
      <c r="E60" s="14">
        <v>1145768</v>
      </c>
      <c r="F60" t="e">
        <f t="shared" si="8"/>
        <v>#N/A</v>
      </c>
      <c r="G60" s="14">
        <v>1145768</v>
      </c>
      <c r="H60" s="2">
        <v>1145768</v>
      </c>
      <c r="I60" s="3">
        <v>1078000</v>
      </c>
      <c r="J60" s="4">
        <f>VLOOKUP(D60,'[1]调价房间列表 (2)'!$L$1:$M$65536,2,0)</f>
        <v>916515.796034689</v>
      </c>
      <c r="K60" s="4">
        <f t="shared" si="9"/>
        <v>916300</v>
      </c>
      <c r="L60" s="4">
        <f t="shared" si="10"/>
        <v>215.796034688945</v>
      </c>
      <c r="R60" s="28"/>
      <c r="S60" s="29"/>
    </row>
    <row r="61" ht="20.25" spans="3:19">
      <c r="C61" s="13" t="s">
        <v>19</v>
      </c>
      <c r="D61" s="14">
        <v>1502</v>
      </c>
      <c r="E61" s="14">
        <v>1534400</v>
      </c>
      <c r="F61" s="2">
        <f t="shared" si="8"/>
        <v>1611543.94410692</v>
      </c>
      <c r="G61" s="2">
        <v>1611543.94410692</v>
      </c>
      <c r="H61" s="2">
        <v>1531745.30221799</v>
      </c>
      <c r="I61" s="3">
        <v>1432730</v>
      </c>
      <c r="J61" s="4">
        <f>VLOOKUP(D61,'[1]调价房间列表 (2)'!$L$1:$M$65536,2,0)</f>
        <v>1369973.50688529</v>
      </c>
      <c r="K61" s="4">
        <f t="shared" si="9"/>
        <v>1217820.5</v>
      </c>
      <c r="L61" s="4">
        <f t="shared" si="10"/>
        <v>152153.006885292</v>
      </c>
      <c r="R61" s="28"/>
      <c r="S61" s="29"/>
    </row>
    <row r="62" ht="20.25" spans="3:19">
      <c r="C62" s="13" t="s">
        <v>19</v>
      </c>
      <c r="D62" s="14">
        <v>1503</v>
      </c>
      <c r="E62" s="14">
        <v>1281649</v>
      </c>
      <c r="F62" s="2">
        <f t="shared" si="8"/>
        <v>1321342.58454688</v>
      </c>
      <c r="G62" s="2">
        <v>1321342.58454688</v>
      </c>
      <c r="H62" s="2">
        <f>VLOOKUP(D62,R:Y,8,0)</f>
        <v>1321486.27190976</v>
      </c>
      <c r="I62" s="3">
        <v>1321342.58454688</v>
      </c>
      <c r="J62" s="4">
        <f>VLOOKUP(D62,'[1]调价房间列表 (2)'!$L$1:$M$65536,2,0)</f>
        <v>1123273.3311233</v>
      </c>
      <c r="K62" s="4">
        <f t="shared" si="9"/>
        <v>1123141.19686485</v>
      </c>
      <c r="L62" s="4">
        <f t="shared" si="10"/>
        <v>132.134258452803</v>
      </c>
      <c r="R62" s="28"/>
      <c r="S62" s="29"/>
    </row>
    <row r="63" ht="20.25" spans="3:19">
      <c r="C63" s="13" t="s">
        <v>19</v>
      </c>
      <c r="D63" s="14">
        <v>1504</v>
      </c>
      <c r="E63" s="14">
        <v>1671462</v>
      </c>
      <c r="F63" s="2">
        <f t="shared" si="8"/>
        <v>1754346.91966225</v>
      </c>
      <c r="G63" s="2">
        <v>1754346.91966225</v>
      </c>
      <c r="H63" s="17">
        <v>1534565.07812339</v>
      </c>
      <c r="I63" s="3">
        <v>1502730</v>
      </c>
      <c r="J63" s="4">
        <f>VLOOKUP(D63,'[1]调价房间列表 (2)'!$L$1:$M$65536,2,0)</f>
        <v>1491370.31640488</v>
      </c>
      <c r="K63" s="4">
        <f t="shared" si="9"/>
        <v>1277320.5</v>
      </c>
      <c r="L63" s="4">
        <f t="shared" si="10"/>
        <v>214049.81640488</v>
      </c>
      <c r="R63" s="28"/>
      <c r="S63" s="29"/>
    </row>
    <row r="64" ht="20.25" spans="3:19">
      <c r="C64" s="13" t="s">
        <v>19</v>
      </c>
      <c r="D64" s="14">
        <v>1601</v>
      </c>
      <c r="E64" s="14">
        <v>1148042</v>
      </c>
      <c r="F64" t="e">
        <f t="shared" si="8"/>
        <v>#N/A</v>
      </c>
      <c r="G64" s="14">
        <v>1148042</v>
      </c>
      <c r="H64" s="2">
        <v>1148042</v>
      </c>
      <c r="I64" s="3">
        <v>1060779</v>
      </c>
      <c r="J64" s="4">
        <f>VLOOKUP(D64,'[1]调价房间列表 (2)'!$L$1:$M$65536,2,0)</f>
        <v>905200.653618522</v>
      </c>
      <c r="K64" s="4">
        <f t="shared" si="9"/>
        <v>901662.15</v>
      </c>
      <c r="L64" s="4">
        <f t="shared" si="10"/>
        <v>3538.50361852185</v>
      </c>
      <c r="R64" s="28"/>
      <c r="S64" s="29"/>
    </row>
    <row r="65" ht="20.25" spans="3:19">
      <c r="C65" s="13" t="s">
        <v>19</v>
      </c>
      <c r="D65" s="14">
        <v>1602</v>
      </c>
      <c r="E65" s="14">
        <v>1557606</v>
      </c>
      <c r="F65" s="2">
        <f t="shared" si="8"/>
        <v>1635918.03263384</v>
      </c>
      <c r="G65" s="2">
        <v>1635918.03263384</v>
      </c>
      <c r="H65" s="17">
        <v>1536122.25828474</v>
      </c>
      <c r="I65" s="3">
        <v>1392730</v>
      </c>
      <c r="J65" s="4">
        <f>VLOOKUP(D65,'[1]调价房间列表 (2)'!$L$1:$M$65536,2,0)</f>
        <v>1390693.91954203</v>
      </c>
      <c r="K65" s="4">
        <f t="shared" si="9"/>
        <v>1183820.5</v>
      </c>
      <c r="L65" s="4">
        <f t="shared" si="10"/>
        <v>206873.419542027</v>
      </c>
      <c r="R65" s="28"/>
      <c r="S65" s="29"/>
    </row>
    <row r="66" ht="20.25" spans="3:19">
      <c r="C66" s="13" t="s">
        <v>19</v>
      </c>
      <c r="D66" s="14">
        <v>1603</v>
      </c>
      <c r="E66" s="14">
        <v>1319501</v>
      </c>
      <c r="F66" s="2">
        <f t="shared" si="8"/>
        <v>1360366.18248344</v>
      </c>
      <c r="G66" s="2">
        <v>1360366.18248344</v>
      </c>
      <c r="H66" s="2">
        <f>VLOOKUP(D66,R:Y,8,0)</f>
        <v>1360514.46085785</v>
      </c>
      <c r="I66" s="3">
        <v>1360366.18248344</v>
      </c>
      <c r="J66" s="4">
        <f>VLOOKUP(D66,'[1]调价房间列表 (2)'!$L$1:$M$65536,2,0)</f>
        <v>1156447.29172917</v>
      </c>
      <c r="K66" s="4">
        <f t="shared" si="9"/>
        <v>1156311.25511092</v>
      </c>
      <c r="L66" s="4">
        <f t="shared" si="10"/>
        <v>136.036618250655</v>
      </c>
      <c r="R66" s="28"/>
      <c r="S66" s="29"/>
    </row>
    <row r="67" ht="20.25" spans="3:19">
      <c r="C67" s="13" t="s">
        <v>19</v>
      </c>
      <c r="D67" s="14">
        <v>1604</v>
      </c>
      <c r="E67" s="14">
        <v>1717815</v>
      </c>
      <c r="F67" s="2">
        <f t="shared" si="8"/>
        <v>1802997.18767009</v>
      </c>
      <c r="G67" s="2">
        <v>1802997.18767009</v>
      </c>
      <c r="H67" s="17">
        <v>1532737.90923834</v>
      </c>
      <c r="I67" s="3">
        <v>1532730</v>
      </c>
      <c r="J67" s="4">
        <f>VLOOKUP(D67,'[1]调价房间列表 (2)'!$L$1:$M$65536,2,0)</f>
        <v>1532727.90923834</v>
      </c>
      <c r="K67" s="4">
        <f t="shared" si="9"/>
        <v>1302820.5</v>
      </c>
      <c r="L67" s="4">
        <f t="shared" si="10"/>
        <v>229907.409238344</v>
      </c>
      <c r="R67" s="28"/>
      <c r="S67" s="29"/>
    </row>
    <row r="68" ht="20.25" spans="3:19">
      <c r="C68" s="13" t="s">
        <v>19</v>
      </c>
      <c r="D68" s="14">
        <v>1701</v>
      </c>
      <c r="E68" s="14">
        <v>1145317</v>
      </c>
      <c r="F68" t="e">
        <f t="shared" si="8"/>
        <v>#N/A</v>
      </c>
      <c r="G68" s="14">
        <v>1145317</v>
      </c>
      <c r="H68" s="2">
        <v>1295317</v>
      </c>
      <c r="I68" s="3">
        <v>1051383</v>
      </c>
      <c r="J68" s="4">
        <f>VLOOKUP(D68,'[1]调价房间列表 (2)'!$L$1:$M$65536,2,0)</f>
        <v>893885.511202355</v>
      </c>
      <c r="K68" s="4">
        <f t="shared" si="9"/>
        <v>893675.55</v>
      </c>
      <c r="L68" s="4">
        <f t="shared" si="10"/>
        <v>209.961202354869</v>
      </c>
      <c r="R68" s="28"/>
      <c r="S68" s="29"/>
    </row>
    <row r="69" ht="20.25" spans="3:19">
      <c r="C69" s="13" t="s">
        <v>19</v>
      </c>
      <c r="D69" s="14">
        <v>1702</v>
      </c>
      <c r="E69" s="14">
        <v>1611754</v>
      </c>
      <c r="F69" s="2">
        <f t="shared" si="8"/>
        <v>1692787.39657852</v>
      </c>
      <c r="G69" s="2">
        <v>1692787.39657852</v>
      </c>
      <c r="H69" s="2">
        <f>VLOOKUP(D69,R:Y,8,0)</f>
        <v>1692974.78333106</v>
      </c>
      <c r="I69" s="3">
        <v>1492730</v>
      </c>
      <c r="J69" s="4">
        <f>VLOOKUP(D69,'[1]调价房间列表 (2)'!$L$1:$M$65536,2,0)</f>
        <v>1439038.5658314</v>
      </c>
      <c r="K69" s="4">
        <f t="shared" si="9"/>
        <v>1268820.5</v>
      </c>
      <c r="L69" s="4">
        <f t="shared" si="10"/>
        <v>170218.065831397</v>
      </c>
      <c r="R69" s="28"/>
      <c r="S69" s="29"/>
    </row>
    <row r="70" ht="20.25" spans="3:19">
      <c r="C70" s="13" t="s">
        <v>19</v>
      </c>
      <c r="D70" s="14">
        <v>1703</v>
      </c>
      <c r="E70" s="14">
        <v>1351044</v>
      </c>
      <c r="F70" s="2">
        <f t="shared" si="8"/>
        <v>1392885.67196634</v>
      </c>
      <c r="G70" s="2">
        <v>1392885.67196634</v>
      </c>
      <c r="H70" s="2">
        <v>1293037.77616305</v>
      </c>
      <c r="I70" s="3">
        <v>1393048</v>
      </c>
      <c r="J70" s="4">
        <f>VLOOKUP(D70,'[1]调价房间列表 (2)'!$L$1:$M$65536,2,0)</f>
        <v>1184092.10973859</v>
      </c>
      <c r="K70" s="4">
        <f t="shared" si="9"/>
        <v>1184090.8</v>
      </c>
      <c r="L70" s="4">
        <f t="shared" si="10"/>
        <v>1.3097385854926</v>
      </c>
      <c r="R70" s="28"/>
      <c r="S70" s="29"/>
    </row>
    <row r="71" ht="20.25" spans="3:19">
      <c r="C71" s="13" t="s">
        <v>19</v>
      </c>
      <c r="D71" s="14">
        <v>1704</v>
      </c>
      <c r="E71" s="14">
        <v>1717815</v>
      </c>
      <c r="F71" s="2">
        <f t="shared" si="8"/>
        <v>1802997.18767009</v>
      </c>
      <c r="G71" s="2">
        <v>1802997.18767009</v>
      </c>
      <c r="H71" s="17">
        <v>1297737.90923834</v>
      </c>
      <c r="I71" s="3">
        <v>1532730</v>
      </c>
      <c r="J71" s="4">
        <f>VLOOKUP(D71,'[1]调价房间列表 (2)'!$L$1:$M$65536,2,0)</f>
        <v>1532727.90923834</v>
      </c>
      <c r="K71" s="4">
        <f t="shared" si="9"/>
        <v>1302820.5</v>
      </c>
      <c r="L71" s="4">
        <f t="shared" si="10"/>
        <v>229907.409238344</v>
      </c>
      <c r="R71" s="28"/>
      <c r="S71" s="29"/>
    </row>
    <row r="72" ht="20.25" spans="3:19">
      <c r="C72" s="15" t="s">
        <v>19</v>
      </c>
      <c r="D72" s="16">
        <v>1801</v>
      </c>
      <c r="E72" s="14">
        <v>1149885</v>
      </c>
      <c r="F72" s="2">
        <f t="shared" si="8"/>
        <v>878473.649850594</v>
      </c>
      <c r="G72" s="2">
        <v>878473.649850594</v>
      </c>
      <c r="H72" s="17">
        <v>878588.764397635</v>
      </c>
      <c r="I72" s="3">
        <v>1021821</v>
      </c>
      <c r="J72" s="4">
        <f>VLOOKUP(D72,'[1]调价房间列表 (2)'!$L$1:$M$65536,2,0)</f>
        <v>746790.44973799</v>
      </c>
      <c r="K72" s="4">
        <f t="shared" si="9"/>
        <v>868547.85</v>
      </c>
      <c r="L72" s="4">
        <f t="shared" si="10"/>
        <v>-121757.40026201</v>
      </c>
      <c r="R72" s="28"/>
      <c r="S72" s="29"/>
    </row>
    <row r="73" ht="20.25" spans="3:19">
      <c r="C73" s="13" t="s">
        <v>19</v>
      </c>
      <c r="D73" s="14">
        <v>1802</v>
      </c>
      <c r="E73" s="14">
        <v>1371956</v>
      </c>
      <c r="F73" t="e">
        <f t="shared" si="8"/>
        <v>#N/A</v>
      </c>
      <c r="G73" s="14">
        <v>1371956</v>
      </c>
      <c r="H73" s="2">
        <v>1291956</v>
      </c>
      <c r="I73" s="3">
        <v>1291956</v>
      </c>
      <c r="J73" s="4">
        <f>VLOOKUP(D73,'[1]调价房间列表 (2)'!$L$1:$M$65536,2,0)</f>
        <v>1224937.77807137</v>
      </c>
      <c r="K73" s="4">
        <f t="shared" si="9"/>
        <v>1098162.6</v>
      </c>
      <c r="L73" s="4">
        <f t="shared" si="10"/>
        <v>126775.178071374</v>
      </c>
      <c r="R73" s="28"/>
      <c r="S73" s="29"/>
    </row>
    <row r="74" ht="20.25" spans="3:21">
      <c r="C74" s="13" t="s">
        <v>19</v>
      </c>
      <c r="D74" s="14">
        <v>1803</v>
      </c>
      <c r="E74" s="14">
        <v>1149169</v>
      </c>
      <c r="F74" t="e">
        <f t="shared" si="8"/>
        <v>#N/A</v>
      </c>
      <c r="G74" s="14">
        <v>1149169</v>
      </c>
      <c r="H74" s="2">
        <v>1149169</v>
      </c>
      <c r="I74" s="3">
        <v>1149169</v>
      </c>
      <c r="J74" s="4">
        <f>VLOOKUP(D74,'[1]调价房间列表 (2)'!$L$1:$M$65536,2,0)</f>
        <v>1007164.02151629</v>
      </c>
      <c r="K74" s="4">
        <f t="shared" si="9"/>
        <v>976793.65</v>
      </c>
      <c r="L74" s="4">
        <f t="shared" si="10"/>
        <v>30370.3715162907</v>
      </c>
      <c r="R74" s="28"/>
      <c r="S74" s="29"/>
      <c r="U74" s="39"/>
    </row>
    <row r="75" ht="20.25" spans="3:19">
      <c r="C75" s="13" t="s">
        <v>19</v>
      </c>
      <c r="D75" s="14">
        <v>1804</v>
      </c>
      <c r="E75" s="14">
        <v>1516955</v>
      </c>
      <c r="F75" s="2">
        <f t="shared" si="8"/>
        <v>1592176.90313676</v>
      </c>
      <c r="G75" s="2">
        <v>1592176.90313676</v>
      </c>
      <c r="H75" s="2">
        <v>1353519.58535656</v>
      </c>
      <c r="I75" s="3">
        <v>1492730</v>
      </c>
      <c r="J75" s="4">
        <f>VLOOKUP(D75,'[1]调价房间列表 (2)'!$L$1:$M$65536,2,0)</f>
        <v>1353509.58535656</v>
      </c>
      <c r="K75" s="4">
        <f t="shared" si="9"/>
        <v>1268820.5</v>
      </c>
      <c r="L75" s="4">
        <f t="shared" si="10"/>
        <v>84689.0853565561</v>
      </c>
      <c r="R75" s="28"/>
      <c r="S75" s="29"/>
    </row>
    <row r="76" ht="20.25" spans="3:19">
      <c r="C76" s="30"/>
      <c r="D76" s="30"/>
      <c r="E76" s="31">
        <f>SUM(E6:E75)</f>
        <v>93539436</v>
      </c>
      <c r="F76" t="e">
        <f t="shared" si="8"/>
        <v>#N/A</v>
      </c>
      <c r="G76" s="2">
        <f>SUM(G6:G75)</f>
        <v>94006665.7585125</v>
      </c>
      <c r="H76" s="2">
        <f>SUM(H6:H75)</f>
        <v>91537995.7322782</v>
      </c>
      <c r="I76" s="3">
        <f>SUM(I6:I75)</f>
        <v>88872996.483334</v>
      </c>
      <c r="J76" s="4" t="e">
        <f>VLOOKUP(D76,'[1]调价房间列表 (2)'!$L$1:$M$65536,2,0)</f>
        <v>#N/A</v>
      </c>
      <c r="K76" s="4">
        <f t="shared" si="9"/>
        <v>75542047.0108339</v>
      </c>
      <c r="L76" s="4" t="e">
        <f t="shared" si="10"/>
        <v>#N/A</v>
      </c>
      <c r="R76" s="28"/>
      <c r="S76" s="29"/>
    </row>
    <row r="77" ht="20.25" spans="3:19">
      <c r="C77" s="32"/>
      <c r="D77" s="32"/>
      <c r="E77" s="32"/>
      <c r="R77" s="28"/>
      <c r="S77" s="29"/>
    </row>
    <row r="78" ht="14.25" spans="3:19">
      <c r="C78" s="33"/>
      <c r="D78" s="33"/>
      <c r="E78" s="33"/>
      <c r="R78" s="28"/>
      <c r="S78" s="29"/>
    </row>
    <row r="79" ht="14.25" spans="3:19">
      <c r="C79" s="34"/>
      <c r="D79" s="34"/>
      <c r="E79" s="34"/>
      <c r="R79" s="28"/>
      <c r="S79" s="29"/>
    </row>
    <row r="80" ht="14.25" spans="3:19">
      <c r="C80" s="34"/>
      <c r="D80" s="34"/>
      <c r="E80" s="34"/>
      <c r="R80" s="28"/>
      <c r="S80" s="29"/>
    </row>
    <row r="81" ht="14.25" spans="3:19">
      <c r="C81" s="35"/>
      <c r="D81" s="35"/>
      <c r="E81" s="6"/>
      <c r="R81" s="28"/>
      <c r="S81" s="29"/>
    </row>
    <row r="82" ht="14.25" spans="4:19">
      <c r="D82" s="1" t="s">
        <v>63</v>
      </c>
      <c r="E82" s="1">
        <v>8768.66</v>
      </c>
      <c r="F82" s="2">
        <f>E76/E82</f>
        <v>10667.4721109041</v>
      </c>
      <c r="G82" s="2" t="s">
        <v>64</v>
      </c>
      <c r="H82" s="2">
        <v>10133.65</v>
      </c>
      <c r="I82" s="38">
        <f>(F82-F83)/F82</f>
        <v>0.0498874027492138</v>
      </c>
      <c r="R82" s="28"/>
      <c r="S82" s="29"/>
    </row>
    <row r="83" ht="14.25" spans="6:19">
      <c r="F83" s="2">
        <f>I76/E82</f>
        <v>10135.2996333914</v>
      </c>
      <c r="R83" s="28"/>
      <c r="S83" s="29"/>
    </row>
    <row r="84" ht="22.5" spans="3:19">
      <c r="C84" s="36"/>
      <c r="D84" s="36"/>
      <c r="E84" s="37"/>
      <c r="R84" s="28"/>
      <c r="S84" s="29"/>
    </row>
    <row r="85" ht="14.25" spans="18:19">
      <c r="R85" s="28"/>
      <c r="S85" s="29"/>
    </row>
    <row r="86" ht="14.25" spans="18:19">
      <c r="R86" s="28"/>
      <c r="S86" s="29"/>
    </row>
    <row r="87" ht="14.25" spans="18:19">
      <c r="R87" s="28"/>
      <c r="S87" s="29"/>
    </row>
    <row r="88" ht="14.25" spans="18:19">
      <c r="R88" s="28"/>
      <c r="S88" s="29"/>
    </row>
    <row r="89" ht="14.25" spans="18:19">
      <c r="R89" s="28"/>
      <c r="S89" s="29"/>
    </row>
    <row r="90" ht="14.25" spans="18:19">
      <c r="R90" s="28"/>
      <c r="S90" s="29"/>
    </row>
    <row r="91" ht="14.25" spans="18:19">
      <c r="R91" s="28"/>
      <c r="S91" s="29"/>
    </row>
    <row r="92" ht="14.25" spans="18:19">
      <c r="R92" s="28"/>
      <c r="S92" s="29"/>
    </row>
    <row r="93" ht="14.25" spans="18:19">
      <c r="R93" s="28"/>
      <c r="S93" s="29"/>
    </row>
    <row r="94" ht="14.25" spans="18:19">
      <c r="R94" s="28"/>
      <c r="S94" s="29"/>
    </row>
    <row r="95" ht="14.25" spans="18:19">
      <c r="R95" s="28"/>
      <c r="S95" s="29"/>
    </row>
    <row r="96" ht="14.25" spans="18:19">
      <c r="R96" s="28"/>
      <c r="S96" s="29"/>
    </row>
    <row r="97" ht="14.25" spans="18:19">
      <c r="R97" s="28"/>
      <c r="S97" s="29"/>
    </row>
    <row r="98" ht="14.25" spans="18:19">
      <c r="R98" s="28"/>
      <c r="S98" s="29"/>
    </row>
    <row r="99" ht="14.25" spans="18:19">
      <c r="R99" s="28"/>
      <c r="S99" s="29"/>
    </row>
    <row r="100" ht="14.25" spans="18:19">
      <c r="R100" s="28"/>
      <c r="S100" s="29"/>
    </row>
    <row r="101" ht="14.25" spans="18:19">
      <c r="R101" s="28"/>
      <c r="S101" s="29"/>
    </row>
    <row r="102" ht="14.25" spans="18:19">
      <c r="R102" s="28"/>
      <c r="S102" s="29"/>
    </row>
    <row r="103" ht="14.25" spans="18:19">
      <c r="R103" s="28"/>
      <c r="S103" s="29"/>
    </row>
    <row r="104" ht="14.25" spans="18:19">
      <c r="R104" s="28"/>
      <c r="S104" s="29"/>
    </row>
    <row r="105" ht="14.25" spans="18:19">
      <c r="R105" s="28"/>
      <c r="S105" s="29"/>
    </row>
    <row r="106" ht="14.25" spans="18:19">
      <c r="R106" s="28"/>
      <c r="S106" s="29"/>
    </row>
    <row r="107" ht="14.25" spans="18:19">
      <c r="R107" s="28"/>
      <c r="S107" s="29"/>
    </row>
    <row r="108" ht="14.25" spans="3:19">
      <c r="C108" s="6"/>
      <c r="D108" s="6"/>
      <c r="E108" s="7"/>
      <c r="R108" s="28"/>
      <c r="S108" s="29"/>
    </row>
    <row r="109" ht="14.25" spans="3:19">
      <c r="C109" s="6"/>
      <c r="D109" s="6"/>
      <c r="E109" s="7"/>
      <c r="R109" s="28"/>
      <c r="S109" s="29"/>
    </row>
    <row r="110" ht="14.25" spans="18:19">
      <c r="R110" s="28"/>
      <c r="S110" s="29"/>
    </row>
    <row r="111" ht="14.25" spans="3:19">
      <c r="C111" s="6"/>
      <c r="D111" s="6"/>
      <c r="E111" s="7"/>
      <c r="R111" s="28"/>
      <c r="S111" s="29"/>
    </row>
    <row r="112" ht="14.25" spans="3:19">
      <c r="C112" s="6"/>
      <c r="D112" s="6"/>
      <c r="E112" s="7"/>
      <c r="R112" s="28"/>
      <c r="S112" s="29"/>
    </row>
    <row r="113" ht="14.25" spans="3:19">
      <c r="C113" s="6"/>
      <c r="D113" s="6"/>
      <c r="E113" s="7"/>
      <c r="R113" s="28"/>
      <c r="S113" s="29"/>
    </row>
    <row r="114" ht="14.25" spans="18:19">
      <c r="R114" s="28"/>
      <c r="S114" s="29"/>
    </row>
    <row r="115" ht="14.25" spans="18:19">
      <c r="R115" s="28"/>
      <c r="S115" s="29"/>
    </row>
    <row r="116" ht="14.25" spans="18:19">
      <c r="R116" s="28"/>
      <c r="S116" s="29"/>
    </row>
    <row r="117" ht="14.25" spans="18:19">
      <c r="R117" s="28"/>
      <c r="S117" s="29"/>
    </row>
    <row r="118" ht="14.25" spans="18:19">
      <c r="R118" s="28"/>
      <c r="S118" s="29"/>
    </row>
    <row r="119" ht="14.25" spans="18:19">
      <c r="R119" s="28"/>
      <c r="S119" s="29"/>
    </row>
    <row r="120" ht="14.25" spans="18:19">
      <c r="R120" s="28"/>
      <c r="S120" s="29"/>
    </row>
    <row r="121" ht="14.25" spans="18:19">
      <c r="R121" s="28"/>
      <c r="S121" s="29"/>
    </row>
    <row r="122" ht="14.25" spans="18:19">
      <c r="R122" s="28"/>
      <c r="S122" s="29"/>
    </row>
    <row r="123" ht="14.25" spans="18:19">
      <c r="R123" s="28"/>
      <c r="S123" s="29"/>
    </row>
    <row r="124" ht="14.25" spans="18:19">
      <c r="R124" s="28"/>
      <c r="S124" s="29"/>
    </row>
    <row r="125" ht="14.25" spans="18:19">
      <c r="R125" s="28"/>
      <c r="S125" s="29"/>
    </row>
    <row r="126" ht="14.25" spans="18:19">
      <c r="R126" s="28"/>
      <c r="S126" s="29"/>
    </row>
    <row r="127" ht="14.25" spans="18:19">
      <c r="R127" s="28"/>
      <c r="S127" s="29"/>
    </row>
    <row r="128" ht="14.25" spans="18:19">
      <c r="R128" s="28"/>
      <c r="S128" s="29"/>
    </row>
    <row r="129" ht="14.25" spans="18:19">
      <c r="R129" s="28"/>
      <c r="S129" s="29"/>
    </row>
    <row r="130" ht="14.25" spans="18:19">
      <c r="R130" s="28"/>
      <c r="S130" s="29"/>
    </row>
    <row r="131" ht="14.25" spans="18:19">
      <c r="R131" s="28"/>
      <c r="S131" s="29"/>
    </row>
    <row r="132" ht="14.25" spans="18:19">
      <c r="R132" s="28"/>
      <c r="S132" s="29"/>
    </row>
    <row r="133" ht="14.25" spans="18:19">
      <c r="R133" s="28"/>
      <c r="S133" s="29"/>
    </row>
    <row r="134" ht="14.25" spans="18:19">
      <c r="R134" s="28"/>
      <c r="S134" s="29"/>
    </row>
    <row r="135" ht="14.25" spans="18:19">
      <c r="R135" s="28"/>
      <c r="S135" s="29"/>
    </row>
    <row r="136" ht="14.25" spans="18:19">
      <c r="R136" s="28"/>
      <c r="S136" s="29"/>
    </row>
    <row r="137" ht="14.25" spans="18:19">
      <c r="R137" s="28"/>
      <c r="S137" s="29"/>
    </row>
    <row r="138" ht="14.25" spans="18:19">
      <c r="R138" s="28"/>
      <c r="S138" s="29"/>
    </row>
    <row r="139" ht="14.25" spans="18:19">
      <c r="R139" s="28"/>
      <c r="S139" s="29"/>
    </row>
    <row r="140" ht="14.25" spans="18:19">
      <c r="R140" s="28"/>
      <c r="S140" s="29"/>
    </row>
    <row r="141" ht="14.25" spans="18:19">
      <c r="R141" s="28"/>
      <c r="S141" s="29"/>
    </row>
    <row r="142" ht="14.25" spans="18:19">
      <c r="R142" s="28"/>
      <c r="S142" s="29"/>
    </row>
    <row r="143" ht="14.25" spans="18:19">
      <c r="R143" s="28"/>
      <c r="S143" s="29"/>
    </row>
    <row r="144" ht="14.25" spans="18:19">
      <c r="R144" s="28"/>
      <c r="S144" s="29"/>
    </row>
    <row r="145" ht="14.25" spans="18:19">
      <c r="R145" s="28"/>
      <c r="S145" s="29"/>
    </row>
    <row r="146" ht="14.25" spans="18:19">
      <c r="R146" s="28"/>
      <c r="S146" s="29"/>
    </row>
    <row r="147" ht="14.25" spans="18:19">
      <c r="R147" s="28"/>
      <c r="S147" s="29"/>
    </row>
    <row r="148" ht="14.25" spans="18:19">
      <c r="R148" s="28"/>
      <c r="S148" s="29"/>
    </row>
    <row r="149" ht="14.25" spans="18:19">
      <c r="R149" s="28"/>
      <c r="S149" s="29"/>
    </row>
    <row r="150" ht="14.25" spans="18:19">
      <c r="R150" s="28"/>
      <c r="S150" s="29"/>
    </row>
    <row r="151" ht="14.25" spans="18:19">
      <c r="R151" s="28"/>
      <c r="S151" s="29"/>
    </row>
    <row r="152" ht="14.25" spans="18:19">
      <c r="R152" s="28"/>
      <c r="S152" s="29"/>
    </row>
    <row r="153" ht="14.25" spans="18:19">
      <c r="R153" s="28"/>
      <c r="S153" s="29"/>
    </row>
    <row r="154" ht="14.25" spans="18:19">
      <c r="R154" s="28"/>
      <c r="S154" s="29"/>
    </row>
    <row r="155" ht="14.25" spans="18:19">
      <c r="R155" s="28"/>
      <c r="S155" s="29"/>
    </row>
    <row r="156" ht="14.25" spans="18:19">
      <c r="R156" s="28"/>
      <c r="S156" s="29"/>
    </row>
    <row r="157" ht="14.25" spans="18:19">
      <c r="R157" s="28"/>
      <c r="S157" s="29"/>
    </row>
    <row r="158" ht="14.25" spans="18:19">
      <c r="R158" s="28"/>
      <c r="S158" s="29"/>
    </row>
    <row r="159" ht="14.25" spans="18:19">
      <c r="R159" s="28"/>
      <c r="S159" s="29"/>
    </row>
    <row r="160" ht="14.25" spans="18:19">
      <c r="R160" s="28"/>
      <c r="S160" s="29"/>
    </row>
    <row r="161" ht="14.25" spans="18:19">
      <c r="R161" s="28"/>
      <c r="S161" s="29"/>
    </row>
    <row r="162" ht="14.25" spans="18:19">
      <c r="R162" s="28"/>
      <c r="S162" s="29"/>
    </row>
    <row r="163" ht="14.25" spans="18:19">
      <c r="R163" s="28"/>
      <c r="S163" s="29"/>
    </row>
    <row r="164" ht="14.25" spans="18:19">
      <c r="R164" s="28"/>
      <c r="S164" s="29"/>
    </row>
    <row r="165" ht="14.25" spans="18:19">
      <c r="R165" s="28"/>
      <c r="S165" s="29"/>
    </row>
    <row r="166" ht="14.25" spans="18:19">
      <c r="R166" s="28"/>
      <c r="S166" s="29"/>
    </row>
    <row r="167" ht="14.25" spans="18:19">
      <c r="R167" s="28"/>
      <c r="S167" s="29"/>
    </row>
    <row r="168" ht="14.25" spans="18:19">
      <c r="R168" s="28"/>
      <c r="S168" s="29"/>
    </row>
    <row r="169" ht="14.25" spans="18:19">
      <c r="R169" s="28"/>
      <c r="S169" s="29"/>
    </row>
    <row r="170" ht="14.25" spans="18:19">
      <c r="R170" s="28"/>
      <c r="S170" s="29"/>
    </row>
    <row r="171" ht="14.25" spans="18:19">
      <c r="R171" s="28"/>
      <c r="S171" s="29"/>
    </row>
    <row r="172" ht="14.25" spans="18:19">
      <c r="R172" s="28"/>
      <c r="S172" s="29"/>
    </row>
    <row r="173" ht="14.25" spans="18:19">
      <c r="R173" s="28"/>
      <c r="S173" s="29"/>
    </row>
    <row r="174" ht="14.25" spans="18:19">
      <c r="R174" s="28"/>
      <c r="S174" s="29"/>
    </row>
    <row r="175" ht="14.25" spans="18:19">
      <c r="R175" s="28"/>
      <c r="S175" s="29"/>
    </row>
    <row r="176" ht="14.25" spans="18:19">
      <c r="R176" s="28"/>
      <c r="S176" s="29"/>
    </row>
    <row r="177" ht="14.25" spans="18:19">
      <c r="R177" s="28"/>
      <c r="S177" s="29"/>
    </row>
    <row r="178" ht="14.25" spans="18:19">
      <c r="R178" s="28"/>
      <c r="S178" s="29"/>
    </row>
    <row r="179" ht="14.25" spans="18:19">
      <c r="R179" s="28"/>
      <c r="S179" s="29"/>
    </row>
    <row r="180" ht="14.25" spans="18:19">
      <c r="R180" s="28"/>
      <c r="S180" s="29"/>
    </row>
    <row r="181" ht="14.25" spans="18:19">
      <c r="R181" s="28"/>
      <c r="S181" s="29"/>
    </row>
    <row r="182" ht="14.25" spans="18:19">
      <c r="R182" s="28"/>
      <c r="S182" s="29"/>
    </row>
    <row r="183" ht="14.25" spans="18:19">
      <c r="R183" s="28"/>
      <c r="S183" s="29"/>
    </row>
    <row r="184" ht="14.25" spans="18:19">
      <c r="R184" s="28"/>
      <c r="S184" s="29"/>
    </row>
    <row r="185" ht="14.25" spans="18:19">
      <c r="R185" s="28"/>
      <c r="S185" s="29"/>
    </row>
    <row r="186" ht="14.25" spans="18:19">
      <c r="R186" s="28"/>
      <c r="S186" s="29"/>
    </row>
    <row r="187" ht="14.25" spans="18:19">
      <c r="R187" s="28"/>
      <c r="S187" s="29"/>
    </row>
    <row r="188" ht="14.25" spans="18:19">
      <c r="R188" s="28"/>
      <c r="S188" s="29"/>
    </row>
    <row r="189" ht="14.25" spans="18:19">
      <c r="R189" s="28"/>
      <c r="S189" s="29"/>
    </row>
    <row r="190" ht="14.25" spans="18:19">
      <c r="R190" s="28"/>
      <c r="S190" s="29"/>
    </row>
    <row r="191" ht="14.25" spans="18:19">
      <c r="R191" s="28"/>
      <c r="S191" s="29"/>
    </row>
    <row r="192" ht="14.25" spans="18:19">
      <c r="R192" s="28"/>
      <c r="S192" s="29"/>
    </row>
    <row r="193" ht="14.25" spans="18:19">
      <c r="R193" s="28"/>
      <c r="S193" s="29"/>
    </row>
    <row r="194" ht="14.25" spans="18:19">
      <c r="R194" s="28"/>
      <c r="S194" s="29"/>
    </row>
    <row r="195" ht="14.25" spans="18:19">
      <c r="R195" s="28"/>
      <c r="S195" s="29"/>
    </row>
    <row r="196" ht="14.25" spans="18:19">
      <c r="R196" s="28"/>
      <c r="S196" s="29"/>
    </row>
    <row r="197" ht="14.25" spans="18:19">
      <c r="R197" s="28"/>
      <c r="S197" s="29"/>
    </row>
    <row r="198" ht="14.25" spans="18:19">
      <c r="R198" s="28"/>
      <c r="S198" s="29"/>
    </row>
    <row r="199" ht="14.25" spans="18:19">
      <c r="R199" s="28"/>
      <c r="S199" s="29"/>
    </row>
    <row r="200" ht="14.25" spans="18:19">
      <c r="R200" s="28"/>
      <c r="S200" s="29"/>
    </row>
    <row r="201" ht="14.25" spans="18:19">
      <c r="R201" s="28"/>
      <c r="S201" s="29"/>
    </row>
    <row r="202" ht="14.25" spans="18:19">
      <c r="R202" s="28"/>
      <c r="S202" s="29"/>
    </row>
    <row r="203" ht="14.25" spans="18:19">
      <c r="R203" s="28"/>
      <c r="S203" s="29"/>
    </row>
    <row r="204" ht="14.25" spans="18:19">
      <c r="R204" s="28"/>
      <c r="S204" s="29"/>
    </row>
    <row r="205" ht="14.25" spans="18:19">
      <c r="R205" s="28"/>
      <c r="S205" s="29"/>
    </row>
    <row r="206" ht="14.25" spans="18:19">
      <c r="R206" s="28"/>
      <c r="S206" s="29"/>
    </row>
    <row r="207" ht="14.25" spans="18:19">
      <c r="R207" s="28"/>
      <c r="S207" s="29"/>
    </row>
    <row r="208" ht="14.25" spans="18:19">
      <c r="R208" s="28"/>
      <c r="S208" s="29"/>
    </row>
    <row r="209" ht="14.25" spans="18:19">
      <c r="R209" s="28"/>
      <c r="S209" s="29"/>
    </row>
    <row r="210" ht="14.25" spans="18:19">
      <c r="R210" s="28"/>
      <c r="S210" s="29"/>
    </row>
    <row r="211" ht="14.25" spans="18:19">
      <c r="R211" s="28"/>
      <c r="S211" s="29"/>
    </row>
    <row r="212" ht="14.25" spans="18:19">
      <c r="R212" s="28"/>
      <c r="S212" s="29"/>
    </row>
    <row r="213" ht="14.25" spans="18:19">
      <c r="R213" s="28"/>
      <c r="S213" s="29"/>
    </row>
    <row r="214" ht="14.25" spans="18:19">
      <c r="R214" s="28"/>
      <c r="S214" s="29"/>
    </row>
    <row r="215" ht="14.25" spans="18:19">
      <c r="R215" s="28"/>
      <c r="S215" s="29"/>
    </row>
    <row r="216" ht="14.25" spans="18:19">
      <c r="R216" s="28"/>
      <c r="S216" s="29"/>
    </row>
    <row r="217" ht="14.25" spans="18:19">
      <c r="R217" s="28"/>
      <c r="S217" s="29"/>
    </row>
    <row r="218" ht="14.25" spans="18:19">
      <c r="R218" s="28"/>
      <c r="S218" s="29"/>
    </row>
    <row r="219" ht="14.25" spans="18:19">
      <c r="R219" s="28"/>
      <c r="S219" s="29"/>
    </row>
    <row r="220" ht="14.25" spans="18:19">
      <c r="R220" s="28"/>
      <c r="S220" s="29"/>
    </row>
    <row r="221" ht="14.25" spans="18:19">
      <c r="R221" s="28"/>
      <c r="S221" s="29"/>
    </row>
    <row r="222" ht="14.25" spans="18:19">
      <c r="R222" s="28"/>
      <c r="S222" s="29"/>
    </row>
    <row r="223" ht="14.25" spans="18:19">
      <c r="R223" s="28"/>
      <c r="S223" s="29"/>
    </row>
    <row r="224" ht="14.25" spans="18:19">
      <c r="R224" s="28"/>
      <c r="S224" s="29"/>
    </row>
    <row r="225" ht="14.25" spans="18:19">
      <c r="R225" s="28"/>
      <c r="S225" s="29"/>
    </row>
    <row r="226" ht="14.25" spans="18:19">
      <c r="R226" s="28"/>
      <c r="S226" s="29"/>
    </row>
    <row r="227" ht="14.25" spans="18:19">
      <c r="R227" s="28"/>
      <c r="S227" s="29"/>
    </row>
    <row r="228" ht="14.25" spans="18:19">
      <c r="R228" s="28"/>
      <c r="S228" s="29"/>
    </row>
    <row r="229" ht="14.25" spans="18:19">
      <c r="R229" s="28"/>
      <c r="S229" s="29"/>
    </row>
    <row r="230" ht="14.25" spans="18:19">
      <c r="R230" s="28"/>
      <c r="S230" s="29"/>
    </row>
    <row r="231" ht="14.25" spans="18:19">
      <c r="R231" s="28"/>
      <c r="S231" s="29"/>
    </row>
    <row r="232" ht="14.25" spans="18:19">
      <c r="R232" s="28"/>
      <c r="S232" s="29"/>
    </row>
    <row r="233" ht="14.25" spans="18:19">
      <c r="R233" s="28"/>
      <c r="S233" s="29"/>
    </row>
    <row r="234" ht="14.25" spans="18:19">
      <c r="R234" s="28"/>
      <c r="S234" s="29"/>
    </row>
    <row r="235" ht="14.25" spans="18:19">
      <c r="R235" s="28"/>
      <c r="S235" s="29"/>
    </row>
    <row r="236" ht="14.25" spans="18:19">
      <c r="R236" s="28"/>
      <c r="S236" s="29"/>
    </row>
    <row r="237" ht="14.25" spans="18:19">
      <c r="R237" s="28"/>
      <c r="S237" s="29"/>
    </row>
    <row r="238" ht="14.25" spans="18:19">
      <c r="R238" s="28"/>
      <c r="S238" s="29"/>
    </row>
    <row r="239" ht="14.25" spans="18:19">
      <c r="R239" s="28"/>
      <c r="S239" s="29"/>
    </row>
    <row r="240" ht="14.25" spans="18:19">
      <c r="R240" s="28"/>
      <c r="S240" s="29"/>
    </row>
    <row r="241" ht="14.25" spans="18:19">
      <c r="R241" s="28"/>
      <c r="S241" s="29"/>
    </row>
    <row r="242" ht="14.25" spans="18:19">
      <c r="R242" s="28"/>
      <c r="S242" s="29"/>
    </row>
    <row r="243" ht="14.25" spans="18:19">
      <c r="R243" s="28"/>
      <c r="S243" s="29"/>
    </row>
    <row r="244" ht="14.25" spans="18:19">
      <c r="R244" s="28"/>
      <c r="S244" s="29"/>
    </row>
    <row r="245" ht="14.25" spans="18:19">
      <c r="R245" s="28"/>
      <c r="S245" s="29"/>
    </row>
    <row r="246" ht="14.25" spans="18:19">
      <c r="R246" s="28"/>
      <c r="S246" s="29"/>
    </row>
    <row r="247" ht="14.25" spans="18:19">
      <c r="R247" s="28"/>
      <c r="S247" s="29"/>
    </row>
    <row r="248" ht="14.25" spans="18:19">
      <c r="R248" s="28"/>
      <c r="S248" s="29"/>
    </row>
    <row r="249" ht="14.25" spans="18:19">
      <c r="R249" s="28"/>
      <c r="S249" s="29"/>
    </row>
    <row r="250" ht="14.25" spans="18:19">
      <c r="R250" s="28"/>
      <c r="S250" s="29"/>
    </row>
    <row r="251" ht="14.25" spans="18:19">
      <c r="R251" s="28"/>
      <c r="S251" s="29"/>
    </row>
    <row r="252" ht="14.25" spans="18:19">
      <c r="R252" s="28"/>
      <c r="S252" s="29"/>
    </row>
    <row r="253" ht="14.25" spans="18:19">
      <c r="R253" s="28"/>
      <c r="S253" s="29"/>
    </row>
    <row r="254" ht="14.25" spans="18:19">
      <c r="R254" s="28"/>
      <c r="S254" s="29"/>
    </row>
    <row r="255" ht="14.25" spans="18:19">
      <c r="R255" s="28"/>
      <c r="S255" s="29"/>
    </row>
    <row r="256" ht="14.25" spans="18:19">
      <c r="R256" s="28"/>
      <c r="S256" s="29"/>
    </row>
    <row r="257" ht="14.25" spans="18:19">
      <c r="R257" s="28"/>
      <c r="S257" s="29"/>
    </row>
    <row r="258" ht="14.25" spans="18:19">
      <c r="R258" s="28"/>
      <c r="S258" s="29"/>
    </row>
    <row r="259" ht="14.25" spans="18:19">
      <c r="R259" s="28"/>
      <c r="S259" s="29"/>
    </row>
    <row r="260" ht="14.25" spans="18:19">
      <c r="R260" s="28"/>
      <c r="S260" s="29"/>
    </row>
    <row r="261" ht="14.25" spans="18:19">
      <c r="R261" s="28"/>
      <c r="S261" s="29"/>
    </row>
    <row r="262" ht="14.25" spans="18:19">
      <c r="R262" s="28"/>
      <c r="S262" s="29"/>
    </row>
    <row r="263" ht="14.25" spans="18:19">
      <c r="R263" s="28"/>
      <c r="S263" s="29"/>
    </row>
    <row r="264" ht="14.25" spans="18:19">
      <c r="R264" s="28"/>
      <c r="S264" s="29"/>
    </row>
    <row r="265" ht="14.25" spans="18:19">
      <c r="R265" s="28"/>
      <c r="S265" s="29"/>
    </row>
    <row r="266" ht="14.25" spans="18:19">
      <c r="R266" s="28"/>
      <c r="S266" s="29"/>
    </row>
    <row r="267" ht="14.25" spans="18:19">
      <c r="R267" s="28"/>
      <c r="S267" s="29"/>
    </row>
    <row r="268" ht="14.25" spans="18:19">
      <c r="R268" s="28"/>
      <c r="S268" s="29"/>
    </row>
    <row r="269" ht="14.25" spans="18:19">
      <c r="R269" s="28"/>
      <c r="S269" s="29"/>
    </row>
    <row r="270" ht="14.25" spans="18:19">
      <c r="R270" s="28"/>
      <c r="S270" s="29"/>
    </row>
    <row r="271" ht="14.25" spans="18:19">
      <c r="R271" s="28"/>
      <c r="S271" s="29"/>
    </row>
    <row r="272" ht="14.25" spans="18:19">
      <c r="R272" s="28"/>
      <c r="S272" s="29"/>
    </row>
    <row r="273" ht="14.25" spans="18:19">
      <c r="R273" s="28"/>
      <c r="S273" s="29"/>
    </row>
    <row r="274" ht="14.25" spans="18:19">
      <c r="R274" s="28"/>
      <c r="S274" s="29"/>
    </row>
    <row r="275" ht="14.25" spans="18:19">
      <c r="R275" s="28"/>
      <c r="S275" s="29"/>
    </row>
    <row r="276" ht="14.25" spans="18:19">
      <c r="R276" s="28"/>
      <c r="S276" s="29"/>
    </row>
    <row r="277" ht="14.25" spans="18:19">
      <c r="R277" s="28"/>
      <c r="S277" s="29"/>
    </row>
    <row r="278" ht="14.25" spans="18:19">
      <c r="R278" s="28"/>
      <c r="S278" s="29"/>
    </row>
    <row r="279" ht="14.25" spans="18:19">
      <c r="R279" s="28"/>
      <c r="S279" s="29"/>
    </row>
    <row r="280" ht="14.25" spans="18:19">
      <c r="R280" s="28"/>
      <c r="S280" s="29"/>
    </row>
    <row r="281" ht="14.25" spans="18:19">
      <c r="R281" s="28"/>
      <c r="S281" s="29"/>
    </row>
    <row r="282" ht="14.25" spans="18:19">
      <c r="R282" s="28"/>
      <c r="S282" s="29"/>
    </row>
    <row r="283" ht="14.25" spans="18:19">
      <c r="R283" s="28"/>
      <c r="S283" s="29"/>
    </row>
    <row r="284" ht="14.25" spans="18:19">
      <c r="R284" s="28"/>
      <c r="S284" s="29"/>
    </row>
    <row r="285" ht="14.25" spans="18:19">
      <c r="R285" s="28"/>
      <c r="S285" s="29"/>
    </row>
    <row r="286" ht="14.25" spans="18:19">
      <c r="R286" s="28"/>
      <c r="S286" s="29"/>
    </row>
    <row r="287" ht="14.25" spans="18:19">
      <c r="R287" s="28"/>
      <c r="S287" s="29"/>
    </row>
    <row r="288" ht="14.25" spans="18:19">
      <c r="R288" s="28"/>
      <c r="S288" s="29"/>
    </row>
    <row r="289" ht="14.25" spans="18:19">
      <c r="R289" s="28"/>
      <c r="S289" s="29"/>
    </row>
    <row r="290" ht="14.25" spans="18:19">
      <c r="R290" s="28"/>
      <c r="S290" s="29"/>
    </row>
    <row r="291" ht="14.25" spans="18:19">
      <c r="R291" s="28"/>
      <c r="S291" s="29"/>
    </row>
    <row r="292" ht="14.25" spans="18:19">
      <c r="R292" s="28"/>
      <c r="S292" s="29"/>
    </row>
    <row r="293" ht="14.25" spans="18:19">
      <c r="R293" s="28"/>
      <c r="S293" s="29"/>
    </row>
    <row r="294" ht="14.25" spans="18:19">
      <c r="R294" s="28"/>
      <c r="S294" s="29"/>
    </row>
    <row r="295" ht="14.25" spans="18:19">
      <c r="R295" s="28"/>
      <c r="S295" s="29"/>
    </row>
    <row r="296" ht="14.25" spans="18:19">
      <c r="R296" s="28"/>
      <c r="S296" s="29"/>
    </row>
    <row r="297" ht="14.25" spans="18:19">
      <c r="R297" s="28"/>
      <c r="S297" s="29"/>
    </row>
    <row r="298" ht="14.25" spans="18:19">
      <c r="R298" s="28"/>
      <c r="S298" s="29"/>
    </row>
    <row r="299" ht="14.25" spans="18:19">
      <c r="R299" s="28"/>
      <c r="S299" s="29"/>
    </row>
    <row r="300" ht="14.25" spans="18:19">
      <c r="R300" s="28"/>
      <c r="S300" s="29"/>
    </row>
    <row r="301" ht="14.25" spans="18:19">
      <c r="R301" s="28"/>
      <c r="S301" s="29"/>
    </row>
    <row r="302" ht="14.25" spans="18:19">
      <c r="R302" s="28"/>
      <c r="S302" s="29"/>
    </row>
    <row r="303" ht="14.25" spans="18:19">
      <c r="R303" s="28"/>
      <c r="S303" s="29"/>
    </row>
    <row r="304" ht="14.25" spans="18:19">
      <c r="R304" s="28"/>
      <c r="S304" s="29"/>
    </row>
    <row r="305" ht="14.25" spans="18:19">
      <c r="R305" s="28"/>
      <c r="S305" s="29"/>
    </row>
    <row r="306" ht="14.25" spans="18:19">
      <c r="R306" s="28"/>
      <c r="S306" s="29"/>
    </row>
    <row r="307" ht="14.25" spans="18:19">
      <c r="R307" s="28"/>
      <c r="S307" s="29"/>
    </row>
    <row r="308" ht="14.25" spans="18:19">
      <c r="R308" s="28"/>
      <c r="S308" s="29"/>
    </row>
    <row r="309" ht="14.25" spans="18:19">
      <c r="R309" s="28"/>
      <c r="S309" s="29"/>
    </row>
    <row r="310" ht="14.25" spans="18:19">
      <c r="R310" s="28"/>
      <c r="S310" s="29"/>
    </row>
    <row r="311" ht="14.25" spans="18:19">
      <c r="R311" s="28"/>
      <c r="S311" s="29"/>
    </row>
    <row r="312" ht="14.25" spans="18:19">
      <c r="R312" s="28"/>
      <c r="S312" s="29"/>
    </row>
    <row r="313" ht="14.25" spans="18:19">
      <c r="R313" s="28"/>
      <c r="S313" s="29"/>
    </row>
    <row r="314" ht="14.25" spans="18:19">
      <c r="R314" s="28"/>
      <c r="S314" s="29"/>
    </row>
    <row r="315" ht="14.25" spans="18:19">
      <c r="R315" s="28"/>
      <c r="S315" s="29"/>
    </row>
    <row r="316" ht="14.25" spans="18:19">
      <c r="R316" s="28"/>
      <c r="S316" s="29"/>
    </row>
    <row r="317" ht="14.25" spans="18:19">
      <c r="R317" s="28"/>
      <c r="S317" s="29"/>
    </row>
    <row r="318" ht="14.25" spans="18:19">
      <c r="R318" s="28"/>
      <c r="S318" s="29"/>
    </row>
    <row r="319" ht="14.25" spans="18:19">
      <c r="R319" s="28"/>
      <c r="S319" s="29"/>
    </row>
    <row r="320" ht="14.25" spans="18:19">
      <c r="R320" s="28"/>
      <c r="S320" s="29"/>
    </row>
    <row r="321" ht="14.25" spans="18:19">
      <c r="R321" s="28"/>
      <c r="S321" s="29"/>
    </row>
    <row r="322" ht="14.25" spans="18:19">
      <c r="R322" s="28"/>
      <c r="S322" s="29"/>
    </row>
    <row r="323" ht="14.25" spans="18:19">
      <c r="R323" s="28"/>
      <c r="S323" s="29"/>
    </row>
    <row r="324" ht="14.25" spans="18:19">
      <c r="R324" s="28"/>
      <c r="S324" s="29"/>
    </row>
    <row r="325" ht="14.25" spans="18:19">
      <c r="R325" s="28"/>
      <c r="S325" s="29"/>
    </row>
    <row r="326" ht="14.25" spans="18:19">
      <c r="R326" s="28"/>
      <c r="S326" s="29"/>
    </row>
    <row r="327" ht="14.25" spans="18:19">
      <c r="R327" s="28"/>
      <c r="S327" s="29"/>
    </row>
    <row r="328" ht="14.25" spans="18:19">
      <c r="R328" s="28"/>
      <c r="S328" s="29"/>
    </row>
    <row r="329" ht="14.25" spans="18:19">
      <c r="R329" s="28"/>
      <c r="S329" s="29"/>
    </row>
    <row r="330" ht="14.25" spans="18:19">
      <c r="R330" s="28"/>
      <c r="S330" s="29"/>
    </row>
    <row r="331" ht="14.25" spans="18:19">
      <c r="R331" s="28"/>
      <c r="S331" s="29"/>
    </row>
    <row r="332" ht="14.25" spans="18:19">
      <c r="R332" s="28"/>
      <c r="S332" s="29"/>
    </row>
    <row r="333" ht="14.25" spans="18:19">
      <c r="R333" s="28"/>
      <c r="S333" s="29"/>
    </row>
    <row r="334" ht="14.25" spans="18:19">
      <c r="R334" s="28"/>
      <c r="S334" s="29"/>
    </row>
    <row r="335" ht="14.25" spans="18:19">
      <c r="R335" s="28"/>
      <c r="S335" s="29"/>
    </row>
    <row r="336" ht="14.25" spans="18:19">
      <c r="R336" s="28"/>
      <c r="S336" s="29"/>
    </row>
    <row r="337" ht="14.25" spans="18:19">
      <c r="R337" s="28"/>
      <c r="S337" s="29"/>
    </row>
    <row r="338" ht="14.25" spans="18:19">
      <c r="R338" s="28"/>
      <c r="S338" s="29"/>
    </row>
    <row r="339" ht="14.25" spans="18:19">
      <c r="R339" s="28"/>
      <c r="S339" s="29"/>
    </row>
    <row r="340" ht="14.25" spans="18:19">
      <c r="R340" s="28"/>
      <c r="S340" s="29"/>
    </row>
    <row r="341" ht="14.25" spans="18:19">
      <c r="R341" s="28"/>
      <c r="S341" s="29"/>
    </row>
    <row r="342" ht="14.25" spans="18:19">
      <c r="R342" s="28"/>
      <c r="S342" s="29"/>
    </row>
    <row r="343" ht="14.25" spans="18:19">
      <c r="R343" s="28"/>
      <c r="S343" s="29"/>
    </row>
    <row r="344" ht="14.25" spans="18:19">
      <c r="R344" s="28"/>
      <c r="S344" s="29"/>
    </row>
    <row r="345" ht="14.25" spans="18:19">
      <c r="R345" s="28"/>
      <c r="S345" s="29"/>
    </row>
    <row r="346" ht="14.25" spans="18:19">
      <c r="R346" s="28"/>
      <c r="S346" s="29"/>
    </row>
    <row r="347" ht="14.25" spans="18:19">
      <c r="R347" s="28"/>
      <c r="S347" s="29"/>
    </row>
    <row r="348" ht="14.25" spans="18:19">
      <c r="R348" s="28"/>
      <c r="S348" s="29"/>
    </row>
    <row r="349" ht="14.25" spans="18:19">
      <c r="R349" s="28"/>
      <c r="S349" s="29"/>
    </row>
    <row r="350" ht="14.25" spans="18:19">
      <c r="R350" s="28"/>
      <c r="S350" s="29"/>
    </row>
    <row r="351" ht="14.25" spans="18:19">
      <c r="R351" s="28"/>
      <c r="S351" s="29"/>
    </row>
    <row r="352" ht="14.25" spans="18:19">
      <c r="R352" s="28"/>
      <c r="S352" s="29"/>
    </row>
    <row r="353" ht="14.25" spans="18:19">
      <c r="R353" s="28"/>
      <c r="S353" s="29"/>
    </row>
    <row r="354" ht="14.25" spans="18:19">
      <c r="R354" s="28"/>
      <c r="S354" s="29"/>
    </row>
    <row r="355" ht="14.25" spans="18:19">
      <c r="R355" s="28"/>
      <c r="S355" s="29"/>
    </row>
    <row r="356" ht="14.25" spans="18:19">
      <c r="R356" s="28"/>
      <c r="S356" s="29"/>
    </row>
    <row r="357" ht="14.25" spans="18:19">
      <c r="R357" s="28"/>
      <c r="S357" s="29"/>
    </row>
    <row r="358" ht="14.25" spans="18:19">
      <c r="R358" s="28"/>
      <c r="S358" s="29"/>
    </row>
    <row r="359" ht="14.25" spans="18:19">
      <c r="R359" s="28"/>
      <c r="S359" s="29"/>
    </row>
    <row r="360" ht="14.25" spans="18:19">
      <c r="R360" s="28"/>
      <c r="S360" s="29"/>
    </row>
    <row r="361" ht="14.25" spans="18:19">
      <c r="R361" s="28"/>
      <c r="S361" s="29"/>
    </row>
    <row r="362" ht="14.25" spans="18:19">
      <c r="R362" s="28"/>
      <c r="S362" s="29"/>
    </row>
    <row r="363" ht="14.25" spans="18:19">
      <c r="R363" s="28"/>
      <c r="S363" s="29"/>
    </row>
    <row r="364" ht="14.25" spans="18:19">
      <c r="R364" s="28"/>
      <c r="S364" s="29"/>
    </row>
    <row r="365" ht="14.25" spans="18:19">
      <c r="R365" s="28"/>
      <c r="S365" s="29"/>
    </row>
    <row r="366" ht="14.25" spans="18:19">
      <c r="R366" s="28"/>
      <c r="S366" s="29"/>
    </row>
    <row r="367" ht="14.25" spans="18:19">
      <c r="R367" s="28"/>
      <c r="S367" s="29"/>
    </row>
    <row r="368" ht="14.25" spans="18:19">
      <c r="R368" s="28"/>
      <c r="S368" s="29"/>
    </row>
    <row r="369" ht="14.25" spans="18:19">
      <c r="R369" s="28"/>
      <c r="S369" s="29"/>
    </row>
    <row r="370" ht="14.25" spans="18:19">
      <c r="R370" s="28"/>
      <c r="S370" s="29"/>
    </row>
    <row r="371" ht="14.25" spans="18:19">
      <c r="R371" s="28"/>
      <c r="S371" s="29"/>
    </row>
    <row r="372" ht="14.25" spans="18:19">
      <c r="R372" s="28"/>
      <c r="S372" s="29"/>
    </row>
    <row r="373" ht="14.25" spans="18:19">
      <c r="R373" s="28"/>
      <c r="S373" s="29"/>
    </row>
    <row r="374" ht="14.25" spans="18:19">
      <c r="R374" s="28"/>
      <c r="S374" s="29"/>
    </row>
    <row r="375" ht="14.25" spans="18:19">
      <c r="R375" s="28"/>
      <c r="S375" s="29"/>
    </row>
    <row r="376" ht="14.25" spans="18:19">
      <c r="R376" s="28"/>
      <c r="S376" s="29"/>
    </row>
    <row r="377" ht="14.25" spans="18:19">
      <c r="R377" s="28"/>
      <c r="S377" s="29"/>
    </row>
    <row r="378" ht="14.25" spans="18:19">
      <c r="R378" s="28"/>
      <c r="S378" s="29"/>
    </row>
    <row r="379" ht="14.25" spans="18:19">
      <c r="R379" s="28"/>
      <c r="S379" s="29"/>
    </row>
    <row r="380" ht="14.25" spans="18:19">
      <c r="R380" s="28"/>
      <c r="S380" s="29"/>
    </row>
    <row r="381" ht="14.25" spans="18:19">
      <c r="R381" s="28"/>
      <c r="S381" s="29"/>
    </row>
    <row r="382" ht="14.25" spans="18:19">
      <c r="R382" s="28"/>
      <c r="S382" s="29"/>
    </row>
    <row r="383" ht="14.25" spans="18:19">
      <c r="R383" s="28"/>
      <c r="S383" s="29"/>
    </row>
    <row r="384" ht="14.25" spans="18:19">
      <c r="R384" s="28"/>
      <c r="S384" s="29"/>
    </row>
    <row r="385" ht="14.25" spans="18:19">
      <c r="R385" s="28"/>
      <c r="S385" s="29"/>
    </row>
    <row r="386" ht="14.25" spans="18:19">
      <c r="R386" s="28"/>
      <c r="S386" s="29"/>
    </row>
    <row r="387" ht="14.25" spans="18:19">
      <c r="R387" s="28"/>
      <c r="S387" s="29"/>
    </row>
    <row r="388" ht="14.25" spans="18:19">
      <c r="R388" s="28"/>
      <c r="S388" s="29"/>
    </row>
    <row r="389" ht="14.25" spans="18:19">
      <c r="R389" s="28"/>
      <c r="S389" s="29"/>
    </row>
    <row r="390" ht="14.25" spans="18:19">
      <c r="R390" s="28"/>
      <c r="S390" s="29"/>
    </row>
    <row r="391" ht="14.25" spans="18:19">
      <c r="R391" s="28"/>
      <c r="S391" s="29"/>
    </row>
    <row r="392" ht="14.25" spans="18:19">
      <c r="R392" s="28"/>
      <c r="S392" s="29"/>
    </row>
    <row r="393" ht="14.25" spans="18:19">
      <c r="R393" s="28"/>
      <c r="S393" s="29"/>
    </row>
    <row r="394" ht="14.25" spans="18:19">
      <c r="R394" s="28"/>
      <c r="S394" s="29"/>
    </row>
    <row r="395" ht="14.25" spans="18:19">
      <c r="R395" s="28"/>
      <c r="S395" s="29"/>
    </row>
    <row r="396" ht="14.25" spans="18:19">
      <c r="R396" s="28"/>
      <c r="S396" s="29"/>
    </row>
    <row r="397" ht="14.25" spans="18:19">
      <c r="R397" s="28"/>
      <c r="S397" s="29"/>
    </row>
    <row r="398" ht="14.25" spans="18:19">
      <c r="R398" s="28"/>
      <c r="S398" s="29"/>
    </row>
    <row r="399" ht="14.25" spans="18:19">
      <c r="R399" s="28"/>
      <c r="S399" s="29"/>
    </row>
    <row r="400" ht="14.25" spans="18:19">
      <c r="R400" s="28"/>
      <c r="S400" s="29"/>
    </row>
    <row r="401" ht="14.25" spans="18:19">
      <c r="R401" s="28"/>
      <c r="S401" s="29"/>
    </row>
    <row r="402" ht="14.25" spans="18:19">
      <c r="R402" s="28"/>
      <c r="S402" s="29"/>
    </row>
    <row r="403" ht="14.25" spans="18:19">
      <c r="R403" s="28"/>
      <c r="S403" s="29"/>
    </row>
    <row r="404" ht="14.25" spans="18:19">
      <c r="R404" s="28"/>
      <c r="S404" s="29"/>
    </row>
    <row r="405" ht="14.25" spans="18:19">
      <c r="R405" s="28"/>
      <c r="S405" s="29"/>
    </row>
    <row r="406" ht="14.25" spans="18:19">
      <c r="R406" s="28"/>
      <c r="S406" s="29"/>
    </row>
    <row r="407" ht="14.25" spans="18:19">
      <c r="R407" s="28"/>
      <c r="S407" s="29"/>
    </row>
    <row r="408" ht="14.25" spans="18:19">
      <c r="R408" s="28"/>
      <c r="S408" s="29"/>
    </row>
    <row r="409" ht="14.25" spans="18:19">
      <c r="R409" s="28"/>
      <c r="S409" s="29"/>
    </row>
    <row r="410" ht="14.25" spans="18:19">
      <c r="R410" s="28"/>
      <c r="S410" s="29"/>
    </row>
    <row r="411" ht="14.25" spans="18:19">
      <c r="R411" s="28"/>
      <c r="S411" s="29"/>
    </row>
    <row r="412" ht="14.25" spans="18:19">
      <c r="R412" s="28"/>
      <c r="S412" s="29"/>
    </row>
    <row r="413" ht="14.25" spans="18:19">
      <c r="R413" s="28"/>
      <c r="S413" s="29"/>
    </row>
    <row r="414" ht="14.25" spans="18:19">
      <c r="R414" s="28"/>
      <c r="S414" s="29"/>
    </row>
    <row r="415" ht="14.25" spans="18:19">
      <c r="R415" s="28"/>
      <c r="S415" s="29"/>
    </row>
    <row r="416" ht="14.25" spans="18:19">
      <c r="R416" s="28"/>
      <c r="S416" s="29"/>
    </row>
    <row r="417" ht="14.25" spans="18:19">
      <c r="R417" s="28"/>
      <c r="S417" s="29"/>
    </row>
    <row r="418" ht="14.25" spans="18:19">
      <c r="R418" s="28"/>
      <c r="S418" s="29"/>
    </row>
    <row r="419" ht="14.25" spans="18:19">
      <c r="R419" s="28"/>
      <c r="S419" s="29"/>
    </row>
    <row r="420" ht="14.25" spans="18:19">
      <c r="R420" s="28"/>
      <c r="S420" s="29"/>
    </row>
    <row r="421" ht="14.25" spans="18:19">
      <c r="R421" s="28"/>
      <c r="S421" s="29"/>
    </row>
    <row r="422" ht="14.25" spans="18:19">
      <c r="R422" s="28"/>
      <c r="S422" s="29"/>
    </row>
    <row r="423" ht="14.25" spans="18:19">
      <c r="R423" s="28"/>
      <c r="S423" s="29"/>
    </row>
    <row r="424" ht="14.25" spans="18:19">
      <c r="R424" s="28"/>
      <c r="S424" s="29"/>
    </row>
    <row r="425" ht="14.25" spans="18:19">
      <c r="R425" s="28"/>
      <c r="S425" s="29"/>
    </row>
    <row r="426" ht="14.25" spans="18:19">
      <c r="R426" s="28"/>
      <c r="S426" s="29"/>
    </row>
    <row r="427" ht="14.25" spans="18:19">
      <c r="R427" s="28"/>
      <c r="S427" s="29"/>
    </row>
    <row r="428" ht="14.25" spans="18:19">
      <c r="R428" s="28"/>
      <c r="S428" s="29"/>
    </row>
    <row r="429" ht="14.25" spans="18:19">
      <c r="R429" s="28"/>
      <c r="S429" s="29"/>
    </row>
    <row r="430" ht="14.25" spans="18:19">
      <c r="R430" s="28"/>
      <c r="S430" s="29"/>
    </row>
    <row r="431" ht="14.25" spans="18:19">
      <c r="R431" s="28"/>
      <c r="S431" s="29"/>
    </row>
    <row r="432" ht="14.25" spans="18:19">
      <c r="R432" s="28"/>
      <c r="S432" s="29"/>
    </row>
    <row r="433" ht="14.25" spans="18:19">
      <c r="R433" s="28"/>
      <c r="S433" s="29"/>
    </row>
    <row r="434" ht="14.25" spans="18:19">
      <c r="R434" s="28"/>
      <c r="S434" s="29"/>
    </row>
    <row r="435" ht="14.25" spans="18:19">
      <c r="R435" s="28"/>
      <c r="S435" s="29"/>
    </row>
    <row r="436" ht="14.25" spans="18:19">
      <c r="R436" s="28"/>
      <c r="S436" s="29"/>
    </row>
    <row r="437" ht="14.25" spans="18:19">
      <c r="R437" s="28"/>
      <c r="S437" s="29"/>
    </row>
    <row r="438" ht="14.25" spans="18:19">
      <c r="R438" s="28"/>
      <c r="S438" s="29"/>
    </row>
    <row r="439" ht="14.25" spans="18:19">
      <c r="R439" s="28"/>
      <c r="S439" s="29"/>
    </row>
    <row r="440" ht="14.25" spans="18:19">
      <c r="R440" s="28"/>
      <c r="S440" s="29"/>
    </row>
    <row r="441" ht="14.25" spans="18:19">
      <c r="R441" s="28"/>
      <c r="S441" s="29"/>
    </row>
    <row r="442" ht="14.25" spans="18:19">
      <c r="R442" s="28"/>
      <c r="S442" s="29"/>
    </row>
    <row r="443" ht="14.25" spans="18:19">
      <c r="R443" s="28"/>
      <c r="S443" s="29"/>
    </row>
    <row r="444" ht="14.25" spans="18:19">
      <c r="R444" s="28"/>
      <c r="S444" s="29"/>
    </row>
    <row r="445" ht="14.25" spans="18:19">
      <c r="R445" s="28"/>
      <c r="S445" s="29"/>
    </row>
    <row r="446" ht="14.25" spans="18:19">
      <c r="R446" s="28"/>
      <c r="S446" s="29"/>
    </row>
    <row r="447" ht="14.25" spans="18:19">
      <c r="R447" s="28"/>
      <c r="S447" s="29"/>
    </row>
    <row r="448" ht="14.25" spans="18:19">
      <c r="R448" s="28"/>
      <c r="S448" s="29"/>
    </row>
    <row r="449" ht="14.25" spans="18:19">
      <c r="R449" s="28"/>
      <c r="S449" s="29"/>
    </row>
    <row r="450" ht="14.25" spans="18:19">
      <c r="R450" s="28"/>
      <c r="S450" s="29"/>
    </row>
    <row r="451" ht="14.25" spans="18:19">
      <c r="R451" s="28"/>
      <c r="S451" s="29"/>
    </row>
    <row r="452" ht="14.25" spans="18:19">
      <c r="R452" s="28"/>
      <c r="S452" s="29"/>
    </row>
    <row r="453" ht="14.25" spans="18:19">
      <c r="R453" s="28"/>
      <c r="S453" s="29"/>
    </row>
    <row r="454" ht="14.25" spans="18:19">
      <c r="R454" s="28"/>
      <c r="S454" s="29"/>
    </row>
    <row r="455" ht="14.25" spans="18:19">
      <c r="R455" s="28"/>
      <c r="S455" s="29"/>
    </row>
    <row r="456" ht="14.25" spans="18:19">
      <c r="R456" s="28"/>
      <c r="S456" s="29"/>
    </row>
    <row r="457" ht="14.25" spans="18:19">
      <c r="R457" s="28"/>
      <c r="S457" s="29"/>
    </row>
    <row r="458" ht="14.25" spans="18:19">
      <c r="R458" s="28"/>
      <c r="S458" s="29"/>
    </row>
    <row r="459" ht="14.25" spans="18:19">
      <c r="R459" s="28"/>
      <c r="S459" s="29"/>
    </row>
    <row r="460" ht="14.25" spans="18:19">
      <c r="R460" s="28"/>
      <c r="S460" s="29"/>
    </row>
    <row r="461" ht="14.25" spans="18:19">
      <c r="R461" s="28"/>
      <c r="S461" s="29"/>
    </row>
    <row r="462" ht="14.25" spans="18:19">
      <c r="R462" s="28"/>
      <c r="S462" s="29"/>
    </row>
    <row r="463" ht="14.25" spans="18:19">
      <c r="R463" s="28"/>
      <c r="S463" s="29"/>
    </row>
    <row r="464" ht="14.25" spans="18:19">
      <c r="R464" s="28"/>
      <c r="S464" s="29"/>
    </row>
    <row r="465" ht="14.25" spans="18:19">
      <c r="R465" s="28"/>
      <c r="S465" s="29"/>
    </row>
    <row r="466" ht="14.25" spans="18:19">
      <c r="R466" s="28"/>
      <c r="S466" s="29"/>
    </row>
    <row r="467" ht="14.25" spans="18:19">
      <c r="R467" s="28"/>
      <c r="S467" s="29"/>
    </row>
    <row r="468" ht="14.25" spans="18:19">
      <c r="R468" s="28"/>
      <c r="S468" s="29"/>
    </row>
    <row r="469" ht="14.25" spans="18:19">
      <c r="R469" s="28"/>
      <c r="S469" s="29"/>
    </row>
    <row r="470" ht="14.25" spans="18:19">
      <c r="R470" s="28"/>
      <c r="S470" s="29"/>
    </row>
    <row r="471" ht="14.25" spans="18:19">
      <c r="R471" s="28"/>
      <c r="S471" s="29"/>
    </row>
    <row r="472" ht="14.25" spans="18:19">
      <c r="R472" s="28"/>
      <c r="S472" s="29"/>
    </row>
    <row r="473" ht="14.25" spans="18:19">
      <c r="R473" s="28"/>
      <c r="S473" s="29"/>
    </row>
    <row r="474" ht="14.25" spans="18:19">
      <c r="R474" s="28"/>
      <c r="S474" s="29"/>
    </row>
    <row r="475" ht="14.25" spans="18:19">
      <c r="R475" s="28"/>
      <c r="S475" s="29"/>
    </row>
    <row r="476" ht="14.25" spans="18:19">
      <c r="R476" s="28"/>
      <c r="S476" s="29"/>
    </row>
    <row r="477" ht="14.25" spans="18:19">
      <c r="R477" s="28"/>
      <c r="S477" s="29"/>
    </row>
    <row r="478" ht="14.25" spans="18:19">
      <c r="R478" s="28"/>
      <c r="S478" s="29"/>
    </row>
    <row r="479" ht="14.25" spans="18:19">
      <c r="R479" s="28"/>
      <c r="S479" s="29"/>
    </row>
    <row r="480" ht="14.25" spans="18:19">
      <c r="R480" s="28"/>
      <c r="S480" s="29"/>
    </row>
    <row r="481" ht="14.25" spans="18:19">
      <c r="R481" s="28"/>
      <c r="S481" s="29"/>
    </row>
    <row r="482" ht="14.25" spans="18:19">
      <c r="R482" s="28"/>
      <c r="S482" s="29"/>
    </row>
    <row r="483" ht="14.25" spans="18:19">
      <c r="R483" s="28"/>
      <c r="S483" s="29"/>
    </row>
    <row r="484" ht="14.25" spans="18:19">
      <c r="R484" s="28"/>
      <c r="S484" s="29"/>
    </row>
    <row r="485" ht="14.25" spans="18:19">
      <c r="R485" s="28"/>
      <c r="S485" s="29"/>
    </row>
    <row r="486" ht="14.25" spans="18:19">
      <c r="R486" s="28"/>
      <c r="S486" s="29"/>
    </row>
    <row r="487" ht="14.25" spans="18:19">
      <c r="R487" s="28"/>
      <c r="S487" s="29"/>
    </row>
    <row r="488" ht="14.25" spans="18:19">
      <c r="R488" s="28"/>
      <c r="S488" s="29"/>
    </row>
    <row r="489" ht="14.25" spans="18:19">
      <c r="R489" s="28"/>
      <c r="S489" s="29"/>
    </row>
    <row r="490" ht="14.25" spans="18:19">
      <c r="R490" s="28"/>
      <c r="S490" s="29"/>
    </row>
    <row r="491" ht="14.25" spans="18:19">
      <c r="R491" s="28"/>
      <c r="S491" s="29"/>
    </row>
    <row r="492" ht="14.25" spans="18:19">
      <c r="R492" s="28"/>
      <c r="S492" s="29"/>
    </row>
    <row r="493" ht="14.25" spans="18:19">
      <c r="R493" s="28"/>
      <c r="S493" s="29"/>
    </row>
    <row r="494" ht="14.25" spans="18:19">
      <c r="R494" s="28"/>
      <c r="S494" s="29"/>
    </row>
    <row r="495" ht="14.25" spans="18:19">
      <c r="R495" s="28"/>
      <c r="S495" s="29"/>
    </row>
    <row r="496" ht="14.25" spans="18:19">
      <c r="R496" s="28"/>
      <c r="S496" s="29"/>
    </row>
    <row r="497" ht="14.25" spans="18:19">
      <c r="R497" s="28"/>
      <c r="S497" s="29"/>
    </row>
    <row r="498" ht="14.25" spans="18:19">
      <c r="R498" s="28"/>
      <c r="S498" s="29"/>
    </row>
    <row r="499" ht="14.25" spans="18:19">
      <c r="R499" s="28"/>
      <c r="S499" s="29"/>
    </row>
    <row r="500" ht="14.25" spans="18:19">
      <c r="R500" s="28"/>
      <c r="S500" s="29"/>
    </row>
    <row r="501" ht="14.25" spans="18:19">
      <c r="R501" s="28"/>
      <c r="S501" s="29"/>
    </row>
    <row r="502" ht="14.25" spans="18:19">
      <c r="R502" s="28"/>
      <c r="S502" s="29"/>
    </row>
    <row r="503" ht="14.25" spans="18:19">
      <c r="R503" s="28"/>
      <c r="S503" s="29"/>
    </row>
    <row r="504" ht="14.25" spans="18:19">
      <c r="R504" s="28"/>
      <c r="S504" s="29"/>
    </row>
    <row r="505" ht="14.25" spans="18:19">
      <c r="R505" s="28"/>
      <c r="S505" s="29"/>
    </row>
    <row r="506" ht="14.25" spans="18:19">
      <c r="R506" s="28"/>
      <c r="S506" s="29"/>
    </row>
    <row r="507" ht="14.25" spans="18:19">
      <c r="R507" s="28"/>
      <c r="S507" s="29"/>
    </row>
    <row r="508" ht="14.25" spans="18:19">
      <c r="R508" s="28"/>
      <c r="S508" s="29"/>
    </row>
    <row r="509" ht="14.25" spans="18:19">
      <c r="R509" s="28"/>
      <c r="S509" s="29"/>
    </row>
    <row r="510" ht="14.25" spans="18:19">
      <c r="R510" s="28"/>
      <c r="S510" s="29"/>
    </row>
    <row r="511" ht="14.25" spans="18:19">
      <c r="R511" s="28"/>
      <c r="S511" s="29"/>
    </row>
    <row r="512" ht="14.25" spans="18:19">
      <c r="R512" s="28"/>
      <c r="S512" s="29"/>
    </row>
    <row r="513" ht="14.25" spans="18:19">
      <c r="R513" s="28"/>
      <c r="S513" s="29"/>
    </row>
    <row r="514" ht="14.25" spans="18:19">
      <c r="R514" s="28"/>
      <c r="S514" s="29"/>
    </row>
    <row r="515" ht="14.25" spans="18:19">
      <c r="R515" s="28"/>
      <c r="S515" s="29"/>
    </row>
    <row r="516" ht="14.25" spans="18:19">
      <c r="R516" s="28"/>
      <c r="S516" s="29"/>
    </row>
    <row r="517" ht="14.25" spans="18:19">
      <c r="R517" s="28"/>
      <c r="S517" s="29"/>
    </row>
    <row r="518" ht="14.25" spans="18:19">
      <c r="R518" s="28"/>
      <c r="S518" s="29"/>
    </row>
    <row r="519" ht="14.25" spans="18:19">
      <c r="R519" s="28"/>
      <c r="S519" s="29"/>
    </row>
    <row r="520" ht="14.25" spans="18:19">
      <c r="R520" s="28"/>
      <c r="S520" s="29"/>
    </row>
    <row r="521" ht="14.25" spans="18:19">
      <c r="R521" s="28"/>
      <c r="S521" s="29"/>
    </row>
    <row r="522" ht="14.25" spans="18:19">
      <c r="R522" s="28"/>
      <c r="S522" s="29"/>
    </row>
    <row r="523" ht="14.25" spans="18:19">
      <c r="R523" s="28"/>
      <c r="S523" s="29"/>
    </row>
    <row r="524" ht="14.25" spans="18:19">
      <c r="R524" s="28"/>
      <c r="S524" s="29"/>
    </row>
    <row r="525" ht="14.25" spans="18:19">
      <c r="R525" s="28"/>
      <c r="S525" s="29"/>
    </row>
    <row r="526" ht="14.25" spans="18:19">
      <c r="R526" s="28"/>
      <c r="S526" s="29"/>
    </row>
    <row r="527" ht="14.25" spans="18:19">
      <c r="R527" s="28"/>
      <c r="S527" s="29"/>
    </row>
    <row r="528" ht="14.25" spans="18:19">
      <c r="R528" s="28"/>
      <c r="S528" s="29"/>
    </row>
    <row r="529" ht="14.25" spans="18:19">
      <c r="R529" s="28"/>
      <c r="S529" s="29"/>
    </row>
    <row r="530" ht="14.25" spans="18:19">
      <c r="R530" s="28"/>
      <c r="S530" s="29"/>
    </row>
    <row r="531" ht="14.25" spans="18:19">
      <c r="R531" s="28"/>
      <c r="S531" s="29"/>
    </row>
    <row r="532" ht="14.25" spans="18:19">
      <c r="R532" s="28"/>
      <c r="S532" s="29"/>
    </row>
    <row r="533" ht="14.25" spans="18:19">
      <c r="R533" s="28"/>
      <c r="S533" s="29"/>
    </row>
    <row r="534" ht="14.25" spans="18:19">
      <c r="R534" s="28"/>
      <c r="S534" s="29"/>
    </row>
    <row r="535" ht="14.25" spans="18:19">
      <c r="R535" s="28"/>
      <c r="S535" s="29"/>
    </row>
    <row r="536" ht="14.25" spans="18:19">
      <c r="R536" s="28"/>
      <c r="S536" s="29"/>
    </row>
    <row r="537" ht="14.25" spans="18:19">
      <c r="R537" s="28"/>
      <c r="S537" s="29"/>
    </row>
    <row r="538" ht="14.25" spans="18:19">
      <c r="R538" s="28"/>
      <c r="S538" s="29"/>
    </row>
    <row r="539" ht="14.25" spans="18:19">
      <c r="R539" s="28"/>
      <c r="S539" s="29"/>
    </row>
    <row r="540" ht="14.25" spans="18:19">
      <c r="R540" s="28"/>
      <c r="S540" s="29"/>
    </row>
    <row r="541" ht="14.25" spans="18:19">
      <c r="R541" s="28"/>
      <c r="S541" s="29"/>
    </row>
    <row r="542" ht="14.25" spans="18:19">
      <c r="R542" s="28"/>
      <c r="S542" s="29"/>
    </row>
    <row r="543" ht="14.25" spans="18:19">
      <c r="R543" s="28"/>
      <c r="S543" s="29"/>
    </row>
    <row r="544" ht="14.25" spans="18:19">
      <c r="R544" s="28"/>
      <c r="S544" s="29"/>
    </row>
    <row r="545" ht="14.25" spans="18:19">
      <c r="R545" s="28"/>
      <c r="S545" s="29"/>
    </row>
    <row r="546" ht="14.25" spans="18:19">
      <c r="R546" s="28"/>
      <c r="S546" s="29"/>
    </row>
    <row r="547" ht="14.25" spans="18:19">
      <c r="R547" s="28"/>
      <c r="S547" s="29"/>
    </row>
    <row r="548" ht="14.25" spans="18:19">
      <c r="R548" s="28"/>
      <c r="S548" s="29"/>
    </row>
    <row r="549" ht="14.25" spans="18:19">
      <c r="R549" s="28"/>
      <c r="S549" s="29"/>
    </row>
    <row r="550" ht="14.25" spans="18:19">
      <c r="R550" s="28"/>
      <c r="S550" s="29"/>
    </row>
    <row r="551" ht="14.25" spans="18:19">
      <c r="R551" s="28"/>
      <c r="S551" s="29"/>
    </row>
    <row r="552" ht="14.25" spans="18:19">
      <c r="R552" s="28"/>
      <c r="S552" s="29"/>
    </row>
    <row r="553" ht="14.25" spans="18:19">
      <c r="R553" s="28"/>
      <c r="S553" s="29"/>
    </row>
    <row r="554" ht="14.25" spans="18:19">
      <c r="R554" s="28"/>
      <c r="S554" s="29"/>
    </row>
    <row r="555" ht="14.25" spans="18:19">
      <c r="R555" s="28"/>
      <c r="S555" s="29"/>
    </row>
    <row r="556" ht="14.25" spans="18:19">
      <c r="R556" s="28"/>
      <c r="S556" s="29"/>
    </row>
    <row r="557" ht="14.25" spans="18:19">
      <c r="R557" s="28"/>
      <c r="S557" s="29"/>
    </row>
    <row r="558" ht="14.25" spans="18:19">
      <c r="R558" s="28"/>
      <c r="S558" s="29"/>
    </row>
    <row r="559" ht="14.25" spans="18:19">
      <c r="R559" s="28"/>
      <c r="S559" s="29"/>
    </row>
    <row r="560" ht="14.25" spans="18:19">
      <c r="R560" s="28"/>
      <c r="S560" s="29"/>
    </row>
    <row r="561" ht="14.25" spans="18:19">
      <c r="R561" s="28"/>
      <c r="S561" s="29"/>
    </row>
    <row r="562" ht="14.25" spans="18:19">
      <c r="R562" s="28"/>
      <c r="S562" s="29"/>
    </row>
    <row r="563" ht="14.25" spans="18:19">
      <c r="R563" s="28"/>
      <c r="S563" s="29"/>
    </row>
    <row r="564" ht="14.25" spans="18:19">
      <c r="R564" s="28"/>
      <c r="S564" s="29"/>
    </row>
    <row r="565" ht="14.25" spans="18:19">
      <c r="R565" s="28"/>
      <c r="S565" s="29"/>
    </row>
    <row r="566" ht="14.25" spans="18:19">
      <c r="R566" s="28"/>
      <c r="S566" s="29"/>
    </row>
    <row r="567" ht="14.25" spans="18:19">
      <c r="R567" s="28"/>
      <c r="S567" s="29"/>
    </row>
    <row r="568" ht="14.25" spans="18:19">
      <c r="R568" s="28"/>
      <c r="S568" s="29"/>
    </row>
    <row r="569" ht="14.25" spans="18:19">
      <c r="R569" s="28"/>
      <c r="S569" s="29"/>
    </row>
    <row r="570" ht="14.25" spans="18:19">
      <c r="R570" s="28"/>
      <c r="S570" s="29"/>
    </row>
    <row r="571" ht="14.25" spans="18:19">
      <c r="R571" s="28"/>
      <c r="S571" s="29"/>
    </row>
    <row r="572" ht="14.25" spans="18:19">
      <c r="R572" s="28"/>
      <c r="S572" s="29"/>
    </row>
    <row r="573" ht="14.25" spans="18:19">
      <c r="R573" s="28"/>
      <c r="S573" s="29"/>
    </row>
    <row r="574" ht="14.25" spans="18:19">
      <c r="R574" s="28"/>
      <c r="S574" s="29"/>
    </row>
    <row r="575" ht="14.25" spans="18:19">
      <c r="R575" s="28"/>
      <c r="S575" s="29"/>
    </row>
    <row r="576" ht="14.25" spans="18:19">
      <c r="R576" s="28"/>
      <c r="S576" s="29"/>
    </row>
    <row r="577" ht="14.25" spans="18:19">
      <c r="R577" s="28"/>
      <c r="S577" s="29"/>
    </row>
    <row r="578" ht="14.25" spans="18:19">
      <c r="R578" s="28"/>
      <c r="S578" s="29"/>
    </row>
    <row r="579" ht="14.25" spans="18:19">
      <c r="R579" s="28"/>
      <c r="S579" s="29"/>
    </row>
    <row r="580" ht="14.25" spans="18:19">
      <c r="R580" s="28"/>
      <c r="S580" s="29"/>
    </row>
    <row r="581" ht="14.25" spans="18:19">
      <c r="R581" s="28"/>
      <c r="S581" s="29"/>
    </row>
    <row r="582" ht="14.25" spans="18:19">
      <c r="R582" s="28"/>
      <c r="S582" s="29"/>
    </row>
    <row r="583" ht="14.25" spans="18:19">
      <c r="R583" s="28"/>
      <c r="S583" s="29"/>
    </row>
    <row r="584" ht="14.25" spans="18:19">
      <c r="R584" s="28"/>
      <c r="S584" s="29"/>
    </row>
    <row r="585" ht="14.25" spans="18:19">
      <c r="R585" s="28"/>
      <c r="S585" s="29"/>
    </row>
    <row r="586" ht="14.25" spans="18:19">
      <c r="R586" s="28"/>
      <c r="S586" s="29"/>
    </row>
    <row r="587" ht="14.25" spans="18:19">
      <c r="R587" s="28"/>
      <c r="S587" s="29"/>
    </row>
    <row r="588" ht="14.25" spans="18:19">
      <c r="R588" s="28"/>
      <c r="S588" s="29"/>
    </row>
    <row r="589" ht="14.25" spans="18:19">
      <c r="R589" s="28"/>
      <c r="S589" s="29"/>
    </row>
    <row r="590" ht="14.25" spans="18:19">
      <c r="R590" s="28"/>
      <c r="S590" s="29"/>
    </row>
    <row r="591" ht="14.25" spans="18:19">
      <c r="R591" s="28"/>
      <c r="S591" s="29"/>
    </row>
    <row r="592" ht="14.25" spans="18:19">
      <c r="R592" s="28"/>
      <c r="S592" s="29"/>
    </row>
    <row r="593" ht="14.25" spans="18:19">
      <c r="R593" s="28"/>
      <c r="S593" s="29"/>
    </row>
    <row r="594" ht="14.25" spans="18:19">
      <c r="R594" s="28"/>
      <c r="S594" s="29"/>
    </row>
    <row r="595" ht="14.25" spans="18:19">
      <c r="R595" s="28"/>
      <c r="S595" s="29"/>
    </row>
    <row r="596" ht="14.25" spans="18:19">
      <c r="R596" s="28"/>
      <c r="S596" s="29"/>
    </row>
    <row r="597" ht="14.25" spans="18:19">
      <c r="R597" s="28"/>
      <c r="S597" s="29"/>
    </row>
    <row r="598" ht="14.25" spans="18:19">
      <c r="R598" s="28"/>
      <c r="S598" s="29"/>
    </row>
    <row r="599" ht="14.25" spans="18:19">
      <c r="R599" s="28"/>
      <c r="S599" s="29"/>
    </row>
    <row r="600" ht="14.25" spans="18:19">
      <c r="R600" s="28"/>
      <c r="S600" s="29"/>
    </row>
    <row r="601" ht="14.25" spans="18:19">
      <c r="R601" s="28"/>
      <c r="S601" s="29"/>
    </row>
    <row r="602" ht="14.25" spans="18:19">
      <c r="R602" s="28"/>
      <c r="S602" s="29"/>
    </row>
    <row r="603" ht="14.25" spans="18:19">
      <c r="R603" s="28"/>
      <c r="S603" s="29"/>
    </row>
    <row r="604" ht="14.25" spans="18:19">
      <c r="R604" s="28"/>
      <c r="S604" s="29"/>
    </row>
    <row r="605" ht="14.25" spans="18:19">
      <c r="R605" s="28"/>
      <c r="S605" s="29"/>
    </row>
    <row r="606" ht="14.25" spans="18:19">
      <c r="R606" s="28"/>
      <c r="S606" s="29"/>
    </row>
    <row r="607" ht="14.25" spans="18:19">
      <c r="R607" s="28"/>
      <c r="S607" s="29"/>
    </row>
    <row r="608" ht="14.25" spans="18:19">
      <c r="R608" s="28"/>
      <c r="S608" s="29"/>
    </row>
    <row r="609" ht="14.25" spans="18:19">
      <c r="R609" s="28"/>
      <c r="S609" s="29"/>
    </row>
    <row r="610" ht="14.25" spans="18:19">
      <c r="R610" s="28"/>
      <c r="S610" s="29"/>
    </row>
    <row r="611" ht="14.25" spans="18:19">
      <c r="R611" s="28"/>
      <c r="S611" s="29"/>
    </row>
    <row r="612" ht="14.25" spans="18:19">
      <c r="R612" s="28"/>
      <c r="S612" s="29"/>
    </row>
    <row r="613" ht="14.25" spans="18:19">
      <c r="R613" s="28"/>
      <c r="S613" s="29"/>
    </row>
    <row r="614" ht="14.25" spans="18:19">
      <c r="R614" s="28"/>
      <c r="S614" s="29"/>
    </row>
    <row r="615" ht="14.25" spans="18:19">
      <c r="R615" s="28"/>
      <c r="S615" s="29"/>
    </row>
    <row r="616" ht="14.25" spans="18:19">
      <c r="R616" s="28"/>
      <c r="S616" s="29"/>
    </row>
    <row r="617" ht="14.25" spans="18:19">
      <c r="R617" s="28"/>
      <c r="S617" s="29"/>
    </row>
    <row r="618" ht="14.25" spans="18:19">
      <c r="R618" s="28"/>
      <c r="S618" s="29"/>
    </row>
    <row r="619" ht="14.25" spans="18:19">
      <c r="R619" s="28"/>
      <c r="S619" s="29"/>
    </row>
    <row r="620" ht="14.25" spans="18:19">
      <c r="R620" s="28"/>
      <c r="S620" s="29"/>
    </row>
    <row r="621" ht="14.25" spans="18:19">
      <c r="R621" s="28"/>
      <c r="S621" s="29"/>
    </row>
    <row r="622" ht="14.25" spans="18:19">
      <c r="R622" s="28"/>
      <c r="S622" s="29"/>
    </row>
    <row r="623" ht="14.25" spans="18:19">
      <c r="R623" s="28"/>
      <c r="S623" s="29"/>
    </row>
    <row r="624" ht="14.25" spans="18:19">
      <c r="R624" s="28"/>
      <c r="S624" s="29"/>
    </row>
    <row r="625" ht="14.25" spans="18:19">
      <c r="R625" s="28"/>
      <c r="S625" s="29"/>
    </row>
    <row r="626" ht="14.25" spans="18:19">
      <c r="R626" s="28"/>
      <c r="S626" s="29"/>
    </row>
    <row r="627" ht="14.25" spans="18:19">
      <c r="R627" s="28"/>
      <c r="S627" s="29"/>
    </row>
    <row r="628" ht="14.25" spans="18:19">
      <c r="R628" s="28"/>
      <c r="S628" s="29"/>
    </row>
    <row r="629" ht="14.25" spans="18:19">
      <c r="R629" s="28"/>
      <c r="S629" s="29"/>
    </row>
    <row r="630" ht="14.25" spans="18:19">
      <c r="R630" s="28"/>
      <c r="S630" s="29"/>
    </row>
    <row r="631" ht="14.25" spans="18:19">
      <c r="R631" s="28"/>
      <c r="S631" s="29"/>
    </row>
    <row r="632" ht="14.25" spans="18:19">
      <c r="R632" s="28"/>
      <c r="S632" s="29"/>
    </row>
    <row r="633" ht="14.25" spans="18:19">
      <c r="R633" s="28"/>
      <c r="S633" s="29"/>
    </row>
    <row r="634" ht="14.25" spans="18:19">
      <c r="R634" s="28"/>
      <c r="S634" s="29"/>
    </row>
    <row r="635" ht="14.25" spans="18:19">
      <c r="R635" s="28"/>
      <c r="S635" s="29"/>
    </row>
    <row r="636" ht="14.25" spans="18:19">
      <c r="R636" s="28"/>
      <c r="S636" s="29"/>
    </row>
    <row r="637" ht="14.25" spans="18:19">
      <c r="R637" s="28"/>
      <c r="S637" s="29"/>
    </row>
    <row r="638" ht="14.25" spans="18:19">
      <c r="R638" s="28"/>
      <c r="S638" s="29"/>
    </row>
    <row r="639" ht="14.25" spans="18:19">
      <c r="R639" s="28"/>
      <c r="S639" s="29"/>
    </row>
    <row r="640" ht="14.25" spans="18:19">
      <c r="R640" s="28"/>
      <c r="S640" s="29"/>
    </row>
    <row r="641" ht="14.25" spans="18:19">
      <c r="R641" s="28"/>
      <c r="S641" s="29"/>
    </row>
    <row r="642" ht="14.25" spans="18:19">
      <c r="R642" s="28"/>
      <c r="S642" s="29"/>
    </row>
    <row r="643" ht="14.25" spans="18:19">
      <c r="R643" s="28"/>
      <c r="S643" s="29"/>
    </row>
    <row r="644" ht="14.25" spans="18:19">
      <c r="R644" s="28"/>
      <c r="S644" s="29"/>
    </row>
    <row r="645" ht="14.25" spans="18:19">
      <c r="R645" s="28"/>
      <c r="S645" s="29"/>
    </row>
    <row r="646" ht="14.25" spans="18:19">
      <c r="R646" s="28"/>
      <c r="S646" s="29"/>
    </row>
    <row r="647" ht="14.25" spans="18:19">
      <c r="R647" s="28"/>
      <c r="S647" s="29"/>
    </row>
    <row r="648" ht="14.25" spans="18:19">
      <c r="R648" s="28"/>
      <c r="S648" s="29"/>
    </row>
    <row r="649" ht="14.25" spans="18:19">
      <c r="R649" s="28"/>
      <c r="S649" s="29"/>
    </row>
    <row r="650" ht="14.25" spans="18:19">
      <c r="R650" s="28"/>
      <c r="S650" s="29"/>
    </row>
    <row r="651" ht="14.25" spans="18:19">
      <c r="R651" s="28"/>
      <c r="S651" s="29"/>
    </row>
    <row r="652" ht="14.25" spans="18:19">
      <c r="R652" s="28"/>
      <c r="S652" s="29"/>
    </row>
    <row r="653" ht="14.25" spans="18:19">
      <c r="R653" s="28"/>
      <c r="S653" s="29"/>
    </row>
    <row r="654" ht="14.25" spans="18:19">
      <c r="R654" s="28"/>
      <c r="S654" s="29"/>
    </row>
    <row r="655" ht="14.25" spans="18:19">
      <c r="R655" s="28"/>
      <c r="S655" s="29"/>
    </row>
    <row r="656" ht="14.25" spans="18:19">
      <c r="R656" s="28"/>
      <c r="S656" s="29"/>
    </row>
    <row r="657" ht="14.25" spans="18:19">
      <c r="R657" s="28"/>
      <c r="S657" s="29"/>
    </row>
    <row r="658" ht="14.25" spans="18:19">
      <c r="R658" s="28"/>
      <c r="S658" s="29"/>
    </row>
    <row r="659" ht="14.25" spans="18:19">
      <c r="R659" s="28"/>
      <c r="S659" s="29"/>
    </row>
    <row r="660" ht="14.25" spans="18:19">
      <c r="R660" s="28"/>
      <c r="S660" s="29"/>
    </row>
    <row r="661" ht="14.25" spans="18:19">
      <c r="R661" s="28"/>
      <c r="S661" s="29"/>
    </row>
    <row r="662" ht="14.25" spans="18:19">
      <c r="R662" s="28"/>
      <c r="S662" s="29"/>
    </row>
    <row r="663" ht="14.25" spans="18:19">
      <c r="R663" s="28"/>
      <c r="S663" s="29"/>
    </row>
    <row r="664" ht="14.25" spans="18:19">
      <c r="R664" s="28"/>
      <c r="S664" s="29"/>
    </row>
    <row r="665" ht="14.25" spans="18:19">
      <c r="R665" s="28"/>
      <c r="S665" s="29"/>
    </row>
    <row r="666" ht="14.25" spans="18:19">
      <c r="R666" s="28"/>
      <c r="S666" s="29"/>
    </row>
    <row r="667" ht="14.25" spans="18:19">
      <c r="R667" s="28"/>
      <c r="S667" s="29"/>
    </row>
    <row r="668" ht="14.25" spans="18:19">
      <c r="R668" s="28"/>
      <c r="S668" s="29"/>
    </row>
    <row r="669" ht="14.25" spans="18:19">
      <c r="R669" s="28"/>
      <c r="S669" s="29"/>
    </row>
    <row r="670" ht="14.25" spans="18:19">
      <c r="R670" s="28"/>
      <c r="S670" s="29"/>
    </row>
    <row r="671" ht="14.25" spans="18:19">
      <c r="R671" s="28"/>
      <c r="S671" s="29"/>
    </row>
    <row r="672" ht="14.25" spans="18:19">
      <c r="R672" s="28"/>
      <c r="S672" s="29"/>
    </row>
    <row r="673" ht="14.25" spans="18:19">
      <c r="R673" s="28"/>
      <c r="S673" s="29"/>
    </row>
    <row r="674" ht="14.25" spans="18:19">
      <c r="R674" s="28"/>
      <c r="S674" s="29"/>
    </row>
    <row r="675" ht="14.25" spans="18:19">
      <c r="R675" s="28"/>
      <c r="S675" s="29"/>
    </row>
    <row r="676" ht="14.25" spans="18:19">
      <c r="R676" s="28"/>
      <c r="S676" s="29"/>
    </row>
    <row r="677" ht="14.25" spans="18:19">
      <c r="R677" s="28"/>
      <c r="S677" s="29"/>
    </row>
    <row r="678" ht="14.25" spans="18:19">
      <c r="R678" s="28"/>
      <c r="S678" s="29"/>
    </row>
    <row r="679" ht="14.25" spans="18:19">
      <c r="R679" s="28"/>
      <c r="S679" s="29"/>
    </row>
    <row r="680" ht="14.25" spans="18:19">
      <c r="R680" s="28"/>
      <c r="S680" s="29"/>
    </row>
    <row r="681" ht="14.25" spans="18:19">
      <c r="R681" s="28"/>
      <c r="S681" s="29"/>
    </row>
    <row r="682" ht="14.25" spans="18:19">
      <c r="R682" s="28"/>
      <c r="S682" s="29"/>
    </row>
    <row r="683" ht="14.25" spans="18:19">
      <c r="R683" s="28"/>
      <c r="S683" s="29"/>
    </row>
    <row r="684" ht="14.25" spans="18:19">
      <c r="R684" s="28"/>
      <c r="S684" s="29"/>
    </row>
    <row r="685" ht="14.25" spans="18:19">
      <c r="R685" s="28"/>
      <c r="S685" s="29"/>
    </row>
    <row r="686" ht="14.25" spans="18:19">
      <c r="R686" s="28"/>
      <c r="S686" s="29"/>
    </row>
    <row r="687" ht="14.25" spans="18:19">
      <c r="R687" s="28"/>
      <c r="S687" s="29"/>
    </row>
    <row r="688" ht="14.25" spans="18:19">
      <c r="R688" s="28"/>
      <c r="S688" s="29"/>
    </row>
    <row r="689" ht="14.25" spans="18:19">
      <c r="R689" s="28"/>
      <c r="S689" s="29"/>
    </row>
    <row r="690" ht="14.25" spans="18:19">
      <c r="R690" s="28"/>
      <c r="S690" s="29"/>
    </row>
    <row r="691" ht="14.25" spans="18:19">
      <c r="R691" s="28"/>
      <c r="S691" s="29"/>
    </row>
    <row r="692" ht="14.25" spans="18:19">
      <c r="R692" s="28"/>
      <c r="S692" s="29"/>
    </row>
    <row r="693" ht="14.25" spans="18:19">
      <c r="R693" s="28"/>
      <c r="S693" s="29"/>
    </row>
    <row r="694" ht="14.25" spans="18:19">
      <c r="R694" s="28"/>
      <c r="S694" s="29"/>
    </row>
    <row r="695" ht="14.25" spans="18:19">
      <c r="R695" s="28"/>
      <c r="S695" s="29"/>
    </row>
    <row r="696" ht="14.25" spans="18:19">
      <c r="R696" s="28"/>
      <c r="S696" s="29"/>
    </row>
    <row r="697" ht="14.25" spans="18:19">
      <c r="R697" s="28"/>
      <c r="S697" s="29"/>
    </row>
    <row r="698" ht="14.25" spans="18:19">
      <c r="R698" s="28"/>
      <c r="S698" s="29"/>
    </row>
    <row r="699" ht="14.25" spans="18:19">
      <c r="R699" s="28"/>
      <c r="S699" s="29"/>
    </row>
    <row r="700" ht="14.25" spans="18:19">
      <c r="R700" s="28"/>
      <c r="S700" s="29"/>
    </row>
    <row r="701" ht="14.25" spans="18:19">
      <c r="R701" s="28"/>
      <c r="S701" s="29"/>
    </row>
    <row r="702" ht="14.25" spans="18:19">
      <c r="R702" s="28"/>
      <c r="S702" s="29"/>
    </row>
    <row r="703" ht="14.25" spans="18:19">
      <c r="R703" s="28"/>
      <c r="S703" s="29"/>
    </row>
    <row r="704" ht="14.25" spans="18:19">
      <c r="R704" s="28"/>
      <c r="S704" s="29"/>
    </row>
    <row r="705" ht="14.25" spans="18:19">
      <c r="R705" s="28"/>
      <c r="S705" s="29"/>
    </row>
    <row r="706" ht="14.25" spans="18:19">
      <c r="R706" s="28"/>
      <c r="S706" s="29"/>
    </row>
    <row r="707" ht="14.25" spans="18:19">
      <c r="R707" s="28"/>
      <c r="S707" s="29"/>
    </row>
    <row r="708" ht="14.25" spans="18:19">
      <c r="R708" s="28"/>
      <c r="S708" s="29"/>
    </row>
    <row r="709" ht="14.25" spans="18:19">
      <c r="R709" s="28"/>
      <c r="S709" s="29"/>
    </row>
    <row r="710" ht="14.25" spans="18:19">
      <c r="R710" s="28"/>
      <c r="S710" s="29"/>
    </row>
    <row r="711" ht="14.25" spans="18:19">
      <c r="R711" s="28"/>
      <c r="S711" s="29"/>
    </row>
    <row r="712" ht="14.25" spans="18:19">
      <c r="R712" s="28"/>
      <c r="S712" s="29"/>
    </row>
    <row r="713" ht="14.25" spans="18:19">
      <c r="R713" s="28"/>
      <c r="S713" s="29"/>
    </row>
    <row r="714" ht="14.25" spans="18:19">
      <c r="R714" s="28"/>
      <c r="S714" s="29"/>
    </row>
    <row r="715" ht="14.25" spans="18:19">
      <c r="R715" s="28"/>
      <c r="S715" s="29"/>
    </row>
    <row r="716" ht="14.25" spans="18:19">
      <c r="R716" s="28"/>
      <c r="S716" s="29"/>
    </row>
    <row r="717" ht="14.25" spans="18:19">
      <c r="R717" s="28"/>
      <c r="S717" s="29"/>
    </row>
    <row r="718" ht="14.25" spans="18:19">
      <c r="R718" s="28"/>
      <c r="S718" s="29"/>
    </row>
    <row r="719" ht="14.25" spans="18:19">
      <c r="R719" s="28"/>
      <c r="S719" s="29"/>
    </row>
    <row r="720" ht="14.25" spans="18:19">
      <c r="R720" s="28"/>
      <c r="S720" s="29"/>
    </row>
    <row r="721" ht="14.25" spans="18:19">
      <c r="R721" s="28"/>
      <c r="S721" s="29"/>
    </row>
    <row r="722" ht="14.25" spans="18:19">
      <c r="R722" s="28"/>
      <c r="S722" s="29"/>
    </row>
    <row r="723" ht="14.25" spans="18:19">
      <c r="R723" s="28"/>
      <c r="S723" s="29"/>
    </row>
    <row r="724" ht="14.25" spans="18:19">
      <c r="R724" s="28"/>
      <c r="S724" s="29"/>
    </row>
    <row r="725" ht="14.25" spans="18:19">
      <c r="R725" s="28"/>
      <c r="S725" s="29"/>
    </row>
    <row r="726" ht="14.25" spans="18:19">
      <c r="R726" s="28"/>
      <c r="S726" s="29"/>
    </row>
    <row r="727" ht="14.25" spans="18:19">
      <c r="R727" s="28"/>
      <c r="S727" s="29"/>
    </row>
    <row r="728" ht="14.25" spans="18:19">
      <c r="R728" s="28"/>
      <c r="S728" s="29"/>
    </row>
    <row r="729" ht="14.25" spans="18:19">
      <c r="R729" s="28"/>
      <c r="S729" s="29"/>
    </row>
    <row r="730" ht="14.25" spans="18:19">
      <c r="R730" s="28"/>
      <c r="S730" s="29"/>
    </row>
    <row r="731" ht="14.25" spans="18:19">
      <c r="R731" s="28"/>
      <c r="S731" s="29"/>
    </row>
    <row r="732" ht="14.25" spans="18:19">
      <c r="R732" s="28"/>
      <c r="S732" s="29"/>
    </row>
    <row r="733" ht="14.25" spans="18:19">
      <c r="R733" s="28"/>
      <c r="S733" s="29"/>
    </row>
    <row r="734" ht="14.25" spans="18:19">
      <c r="R734" s="28"/>
      <c r="S734" s="29"/>
    </row>
    <row r="735" ht="14.25" spans="18:19">
      <c r="R735" s="28"/>
      <c r="S735" s="29"/>
    </row>
    <row r="736" ht="14.25" spans="18:19">
      <c r="R736" s="28"/>
      <c r="S736" s="29"/>
    </row>
    <row r="737" ht="14.25" spans="18:19">
      <c r="R737" s="28"/>
      <c r="S737" s="29"/>
    </row>
    <row r="738" ht="14.25" spans="18:19">
      <c r="R738" s="28"/>
      <c r="S738" s="29"/>
    </row>
    <row r="739" ht="14.25" spans="18:19">
      <c r="R739" s="28"/>
      <c r="S739" s="29"/>
    </row>
    <row r="740" ht="14.25" spans="18:19">
      <c r="R740" s="28"/>
      <c r="S740" s="29"/>
    </row>
    <row r="741" ht="14.25" spans="18:19">
      <c r="R741" s="28"/>
      <c r="S741" s="29"/>
    </row>
    <row r="742" ht="14.25" spans="18:19">
      <c r="R742" s="28"/>
      <c r="S742" s="29"/>
    </row>
    <row r="743" ht="14.25" spans="18:19">
      <c r="R743" s="28"/>
      <c r="S743" s="29"/>
    </row>
    <row r="744" ht="14.25" spans="18:19">
      <c r="R744" s="28"/>
      <c r="S744" s="29"/>
    </row>
    <row r="745" ht="14.25" spans="18:19">
      <c r="R745" s="28"/>
      <c r="S745" s="29"/>
    </row>
    <row r="746" ht="14.25" spans="18:19">
      <c r="R746" s="28"/>
      <c r="S746" s="29"/>
    </row>
    <row r="747" ht="14.25" spans="18:19">
      <c r="R747" s="28"/>
      <c r="S747" s="29"/>
    </row>
    <row r="748" ht="14.25" spans="18:19">
      <c r="R748" s="28"/>
      <c r="S748" s="29"/>
    </row>
    <row r="749" ht="14.25" spans="18:19">
      <c r="R749" s="28"/>
      <c r="S749" s="29"/>
    </row>
    <row r="750" ht="14.25" spans="18:19">
      <c r="R750" s="28"/>
      <c r="S750" s="29"/>
    </row>
    <row r="751" ht="14.25" spans="18:19">
      <c r="R751" s="28"/>
      <c r="S751" s="29"/>
    </row>
    <row r="752" ht="14.25" spans="18:19">
      <c r="R752" s="28"/>
      <c r="S752" s="29"/>
    </row>
    <row r="753" ht="14.25" spans="18:19">
      <c r="R753" s="28"/>
      <c r="S753" s="29"/>
    </row>
    <row r="754" ht="14.25" spans="18:19">
      <c r="R754" s="28"/>
      <c r="S754" s="29"/>
    </row>
    <row r="755" ht="14.25" spans="18:19">
      <c r="R755" s="28"/>
      <c r="S755" s="29"/>
    </row>
    <row r="756" ht="14.25" spans="18:19">
      <c r="R756" s="28"/>
      <c r="S756" s="29"/>
    </row>
    <row r="757" ht="14.25" spans="18:19">
      <c r="R757" s="28"/>
      <c r="S757" s="29"/>
    </row>
    <row r="758" ht="14.25" spans="18:19">
      <c r="R758" s="28"/>
      <c r="S758" s="29"/>
    </row>
    <row r="759" ht="14.25" spans="18:19">
      <c r="R759" s="28"/>
      <c r="S759" s="29"/>
    </row>
    <row r="760" ht="14.25" spans="18:19">
      <c r="R760" s="28"/>
      <c r="S760" s="29"/>
    </row>
    <row r="761" ht="14.25" spans="18:19">
      <c r="R761" s="28"/>
      <c r="S761" s="29"/>
    </row>
    <row r="762" ht="14.25" spans="18:19">
      <c r="R762" s="28"/>
      <c r="S762" s="29"/>
    </row>
    <row r="763" ht="14.25" spans="18:19">
      <c r="R763" s="28"/>
      <c r="S763" s="29"/>
    </row>
    <row r="764" ht="14.25" spans="18:19">
      <c r="R764" s="28"/>
      <c r="S764" s="29"/>
    </row>
    <row r="765" ht="14.25" spans="18:19">
      <c r="R765" s="28"/>
      <c r="S765" s="29"/>
    </row>
    <row r="766" ht="14.25" spans="18:19">
      <c r="R766" s="28"/>
      <c r="S766" s="29"/>
    </row>
    <row r="767" ht="14.25" spans="18:19">
      <c r="R767" s="28"/>
      <c r="S767" s="29"/>
    </row>
    <row r="768" ht="14.25" spans="18:19">
      <c r="R768" s="28"/>
      <c r="S768" s="29"/>
    </row>
    <row r="769" ht="14.25" spans="18:19">
      <c r="R769" s="28"/>
      <c r="S769" s="29"/>
    </row>
    <row r="770" ht="14.25" spans="18:19">
      <c r="R770" s="28"/>
      <c r="S770" s="29"/>
    </row>
    <row r="771" ht="14.25" spans="18:19">
      <c r="R771" s="28"/>
      <c r="S771" s="29"/>
    </row>
    <row r="772" ht="14.25" spans="18:19">
      <c r="R772" s="28"/>
      <c r="S772" s="29"/>
    </row>
    <row r="773" ht="14.25" spans="18:19">
      <c r="R773" s="28"/>
      <c r="S773" s="29"/>
    </row>
    <row r="774" ht="14.25" spans="18:19">
      <c r="R774" s="28"/>
      <c r="S774" s="29"/>
    </row>
    <row r="775" ht="14.25" spans="18:19">
      <c r="R775" s="28"/>
      <c r="S775" s="29"/>
    </row>
    <row r="776" ht="14.25" spans="18:19">
      <c r="R776" s="28"/>
      <c r="S776" s="29"/>
    </row>
    <row r="777" ht="14.25" spans="18:19">
      <c r="R777" s="28"/>
      <c r="S777" s="29"/>
    </row>
    <row r="778" ht="14.25" spans="18:19">
      <c r="R778" s="28"/>
      <c r="S778" s="29"/>
    </row>
    <row r="779" ht="14.25" spans="18:19">
      <c r="R779" s="28"/>
      <c r="S779" s="29"/>
    </row>
    <row r="780" ht="14.25" spans="18:19">
      <c r="R780" s="28"/>
      <c r="S780" s="29"/>
    </row>
    <row r="781" ht="14.25" spans="18:19">
      <c r="R781" s="28"/>
      <c r="S781" s="29"/>
    </row>
    <row r="782" ht="14.25" spans="18:19">
      <c r="R782" s="28"/>
      <c r="S782" s="29"/>
    </row>
    <row r="783" ht="14.25" spans="18:19">
      <c r="R783" s="28"/>
      <c r="S783" s="29"/>
    </row>
    <row r="784" ht="14.25" spans="18:19">
      <c r="R784" s="28"/>
      <c r="S784" s="29"/>
    </row>
    <row r="785" ht="14.25" spans="18:19">
      <c r="R785" s="28"/>
      <c r="S785" s="29"/>
    </row>
    <row r="786" ht="14.25" spans="18:19">
      <c r="R786" s="28"/>
      <c r="S786" s="29"/>
    </row>
    <row r="787" ht="14.25" spans="18:19">
      <c r="R787" s="28"/>
      <c r="S787" s="29"/>
    </row>
    <row r="788" ht="14.25" spans="18:19">
      <c r="R788" s="28"/>
      <c r="S788" s="29"/>
    </row>
    <row r="789" ht="14.25" spans="18:19">
      <c r="R789" s="28"/>
      <c r="S789" s="29"/>
    </row>
    <row r="790" ht="14.25" spans="18:19">
      <c r="R790" s="28"/>
      <c r="S790" s="29"/>
    </row>
    <row r="791" ht="14.25" spans="18:19">
      <c r="R791" s="28"/>
      <c r="S791" s="29"/>
    </row>
    <row r="792" ht="14.25" spans="18:19">
      <c r="R792" s="28"/>
      <c r="S792" s="29"/>
    </row>
    <row r="793" ht="14.25" spans="18:19">
      <c r="R793" s="28"/>
      <c r="S793" s="29"/>
    </row>
    <row r="794" ht="14.25" spans="18:19">
      <c r="R794" s="28"/>
      <c r="S794" s="29"/>
    </row>
    <row r="795" ht="14.25" spans="18:19">
      <c r="R795" s="28"/>
      <c r="S795" s="29"/>
    </row>
    <row r="796" ht="14.25" spans="18:19">
      <c r="R796" s="28"/>
      <c r="S796" s="29"/>
    </row>
    <row r="797" ht="14.25" spans="18:19">
      <c r="R797" s="28"/>
      <c r="S797" s="29"/>
    </row>
    <row r="798" ht="14.25" spans="18:19">
      <c r="R798" s="28"/>
      <c r="S798" s="29"/>
    </row>
    <row r="799" ht="14.25" spans="18:19">
      <c r="R799" s="28"/>
      <c r="S799" s="29"/>
    </row>
    <row r="800" ht="14.25" spans="18:19">
      <c r="R800" s="28"/>
      <c r="S800" s="29"/>
    </row>
    <row r="801" ht="14.25" spans="18:19">
      <c r="R801" s="28"/>
      <c r="S801" s="29"/>
    </row>
    <row r="802" ht="14.25" spans="18:19">
      <c r="R802" s="28"/>
      <c r="S802" s="29"/>
    </row>
    <row r="803" ht="14.25" spans="18:19">
      <c r="R803" s="28"/>
      <c r="S803" s="29"/>
    </row>
    <row r="804" ht="14.25" spans="18:19">
      <c r="R804" s="28"/>
      <c r="S804" s="29"/>
    </row>
    <row r="805" ht="14.25" spans="18:19">
      <c r="R805" s="28"/>
      <c r="S805" s="29"/>
    </row>
    <row r="806" ht="14.25" spans="18:19">
      <c r="R806" s="28"/>
      <c r="S806" s="29"/>
    </row>
    <row r="807" ht="14.25" spans="18:19">
      <c r="R807" s="28"/>
      <c r="S807" s="29"/>
    </row>
    <row r="808" ht="14.25" spans="18:19">
      <c r="R808" s="28"/>
      <c r="S808" s="29"/>
    </row>
    <row r="809" ht="14.25" spans="18:19">
      <c r="R809" s="28"/>
      <c r="S809" s="29"/>
    </row>
    <row r="810" ht="14.25" spans="18:19">
      <c r="R810" s="28"/>
      <c r="S810" s="29"/>
    </row>
    <row r="811" ht="14.25" spans="18:19">
      <c r="R811" s="28"/>
      <c r="S811" s="29"/>
    </row>
    <row r="812" ht="14.25" spans="18:19">
      <c r="R812" s="28"/>
      <c r="S812" s="29"/>
    </row>
    <row r="813" ht="14.25" spans="18:19">
      <c r="R813" s="28"/>
      <c r="S813" s="29"/>
    </row>
    <row r="814" ht="14.25" spans="18:19">
      <c r="R814" s="28"/>
      <c r="S814" s="29"/>
    </row>
    <row r="815" ht="14.25" spans="18:19">
      <c r="R815" s="28"/>
      <c r="S815" s="29"/>
    </row>
    <row r="816" ht="14.25" spans="18:19">
      <c r="R816" s="28"/>
      <c r="S816" s="29"/>
    </row>
    <row r="817" ht="14.25" spans="18:19">
      <c r="R817" s="28"/>
      <c r="S817" s="29"/>
    </row>
    <row r="818" ht="14.25" spans="18:19">
      <c r="R818" s="28"/>
      <c r="S818" s="29"/>
    </row>
    <row r="819" ht="14.25" spans="18:19">
      <c r="R819" s="28"/>
      <c r="S819" s="29"/>
    </row>
    <row r="820" ht="14.25" spans="18:19">
      <c r="R820" s="28"/>
      <c r="S820" s="29"/>
    </row>
    <row r="821" ht="14.25" spans="18:19">
      <c r="R821" s="28"/>
      <c r="S821" s="29"/>
    </row>
    <row r="822" ht="14.25" spans="18:19">
      <c r="R822" s="28"/>
      <c r="S822" s="29"/>
    </row>
    <row r="823" ht="14.25" spans="18:19">
      <c r="R823" s="28"/>
      <c r="S823" s="29"/>
    </row>
    <row r="824" ht="14.25" spans="18:19">
      <c r="R824" s="28"/>
      <c r="S824" s="29"/>
    </row>
    <row r="825" ht="14.25" spans="18:19">
      <c r="R825" s="28"/>
      <c r="S825" s="29"/>
    </row>
    <row r="826" ht="14.25" spans="18:19">
      <c r="R826" s="28"/>
      <c r="S826" s="29"/>
    </row>
    <row r="827" ht="14.25" spans="18:19">
      <c r="R827" s="28"/>
      <c r="S827" s="29"/>
    </row>
    <row r="828" ht="14.25" spans="18:19">
      <c r="R828" s="28"/>
      <c r="S828" s="29"/>
    </row>
    <row r="829" ht="14.25" spans="18:19">
      <c r="R829" s="28"/>
      <c r="S829" s="29"/>
    </row>
    <row r="830" ht="14.25" spans="18:19">
      <c r="R830" s="28"/>
      <c r="S830" s="29"/>
    </row>
    <row r="831" ht="14.25" spans="18:19">
      <c r="R831" s="28"/>
      <c r="S831" s="29"/>
    </row>
    <row r="832" ht="14.25" spans="18:19">
      <c r="R832" s="28"/>
      <c r="S832" s="29"/>
    </row>
    <row r="833" ht="14.25" spans="18:19">
      <c r="R833" s="28"/>
      <c r="S833" s="29"/>
    </row>
    <row r="834" ht="14.25" spans="18:19">
      <c r="R834" s="28"/>
      <c r="S834" s="29"/>
    </row>
    <row r="835" ht="14.25" spans="18:19">
      <c r="R835" s="28"/>
      <c r="S835" s="29"/>
    </row>
    <row r="836" ht="14.25" spans="18:19">
      <c r="R836" s="28"/>
      <c r="S836" s="29"/>
    </row>
    <row r="837" ht="14.25" spans="18:19">
      <c r="R837" s="28"/>
      <c r="S837" s="29"/>
    </row>
    <row r="838" ht="14.25" spans="18:19">
      <c r="R838" s="28"/>
      <c r="S838" s="29"/>
    </row>
    <row r="839" ht="14.25" spans="18:19">
      <c r="R839" s="28"/>
      <c r="S839" s="29"/>
    </row>
    <row r="840" ht="14.25" spans="18:19">
      <c r="R840" s="28"/>
      <c r="S840" s="29"/>
    </row>
    <row r="841" ht="14.25" spans="18:19">
      <c r="R841" s="28"/>
      <c r="S841" s="29"/>
    </row>
    <row r="842" ht="14.25" spans="18:19">
      <c r="R842" s="28"/>
      <c r="S842" s="29"/>
    </row>
    <row r="843" ht="14.25" spans="18:19">
      <c r="R843" s="28"/>
      <c r="S843" s="29"/>
    </row>
    <row r="844" ht="14.25" spans="18:19">
      <c r="R844" s="28"/>
      <c r="S844" s="29"/>
    </row>
    <row r="845" ht="14.25" spans="18:19">
      <c r="R845" s="28"/>
      <c r="S845" s="29"/>
    </row>
    <row r="846" ht="14.25" spans="18:19">
      <c r="R846" s="28"/>
      <c r="S846" s="29"/>
    </row>
    <row r="847" ht="14.25" spans="18:19">
      <c r="R847" s="28"/>
      <c r="S847" s="29"/>
    </row>
    <row r="848" ht="14.25" spans="18:19">
      <c r="R848" s="28"/>
      <c r="S848" s="29"/>
    </row>
    <row r="849" ht="14.25" spans="18:19">
      <c r="R849" s="28"/>
      <c r="S849" s="29"/>
    </row>
    <row r="850" ht="14.25" spans="18:19">
      <c r="R850" s="28"/>
      <c r="S850" s="29"/>
    </row>
    <row r="851" ht="14.25" spans="18:19">
      <c r="R851" s="28"/>
      <c r="S851" s="29"/>
    </row>
    <row r="852" ht="14.25" spans="18:19">
      <c r="R852" s="28"/>
      <c r="S852" s="29"/>
    </row>
    <row r="853" ht="14.25" spans="18:19">
      <c r="R853" s="28"/>
      <c r="S853" s="29"/>
    </row>
    <row r="854" ht="14.25" spans="18:19">
      <c r="R854" s="28"/>
      <c r="S854" s="29"/>
    </row>
    <row r="855" ht="14.25" spans="18:19">
      <c r="R855" s="28"/>
      <c r="S855" s="29"/>
    </row>
    <row r="856" ht="14.25" spans="18:19">
      <c r="R856" s="28"/>
      <c r="S856" s="29"/>
    </row>
    <row r="857" ht="14.25" spans="18:19">
      <c r="R857" s="28"/>
      <c r="S857" s="29"/>
    </row>
    <row r="858" ht="14.25" spans="18:19">
      <c r="R858" s="28"/>
      <c r="S858" s="29"/>
    </row>
    <row r="859" ht="14.25" spans="18:19">
      <c r="R859" s="28"/>
      <c r="S859" s="29"/>
    </row>
    <row r="860" ht="14.25" spans="18:19">
      <c r="R860" s="28"/>
      <c r="S860" s="29"/>
    </row>
    <row r="861" ht="14.25" spans="18:19">
      <c r="R861" s="28"/>
      <c r="S861" s="29"/>
    </row>
    <row r="862" ht="14.25" spans="18:19">
      <c r="R862" s="28"/>
      <c r="S862" s="29"/>
    </row>
    <row r="863" ht="14.25" spans="18:19">
      <c r="R863" s="28"/>
      <c r="S863" s="29"/>
    </row>
    <row r="864" ht="14.25" spans="18:19">
      <c r="R864" s="28"/>
      <c r="S864" s="29"/>
    </row>
    <row r="865" ht="14.25" spans="18:19">
      <c r="R865" s="28"/>
      <c r="S865" s="29"/>
    </row>
    <row r="866" ht="14.25" spans="18:19">
      <c r="R866" s="28"/>
      <c r="S866" s="29"/>
    </row>
    <row r="867" ht="14.25" spans="18:19">
      <c r="R867" s="28"/>
      <c r="S867" s="29"/>
    </row>
    <row r="868" ht="14.25" spans="18:19">
      <c r="R868" s="28"/>
      <c r="S868" s="29"/>
    </row>
    <row r="869" ht="14.25" spans="18:19">
      <c r="R869" s="28"/>
      <c r="S869" s="29"/>
    </row>
    <row r="870" ht="14.25" spans="18:19">
      <c r="R870" s="28"/>
      <c r="S870" s="29"/>
    </row>
    <row r="871" ht="14.25" spans="18:19">
      <c r="R871" s="28"/>
      <c r="S871" s="29"/>
    </row>
    <row r="872" ht="14.25" spans="18:19">
      <c r="R872" s="28"/>
      <c r="S872" s="29"/>
    </row>
    <row r="873" ht="14.25" spans="18:19">
      <c r="R873" s="28"/>
      <c r="S873" s="29"/>
    </row>
    <row r="874" ht="14.25" spans="18:19">
      <c r="R874" s="28"/>
      <c r="S874" s="29"/>
    </row>
    <row r="875" ht="14.25" spans="18:19">
      <c r="R875" s="28"/>
      <c r="S875" s="29"/>
    </row>
    <row r="876" ht="14.25" spans="18:19">
      <c r="R876" s="28"/>
      <c r="S876" s="29"/>
    </row>
    <row r="877" ht="14.25" spans="18:19">
      <c r="R877" s="28"/>
      <c r="S877" s="29"/>
    </row>
    <row r="878" ht="14.25" spans="18:19">
      <c r="R878" s="28"/>
      <c r="S878" s="29"/>
    </row>
    <row r="879" ht="14.25" spans="18:19">
      <c r="R879" s="28"/>
      <c r="S879" s="29"/>
    </row>
    <row r="880" ht="14.25" spans="18:19">
      <c r="R880" s="28"/>
      <c r="S880" s="29"/>
    </row>
    <row r="881" ht="14.25" spans="18:19">
      <c r="R881" s="28"/>
      <c r="S881" s="29"/>
    </row>
    <row r="882" ht="14.25" spans="18:19">
      <c r="R882" s="28"/>
      <c r="S882" s="29"/>
    </row>
    <row r="883" ht="14.25" spans="18:19">
      <c r="R883" s="28"/>
      <c r="S883" s="29"/>
    </row>
    <row r="884" ht="14.25" spans="18:19">
      <c r="R884" s="28"/>
      <c r="S884" s="29"/>
    </row>
    <row r="885" ht="14.25" spans="18:19">
      <c r="R885" s="28"/>
      <c r="S885" s="29"/>
    </row>
    <row r="886" ht="14.25" spans="18:19">
      <c r="R886" s="28"/>
      <c r="S886" s="29"/>
    </row>
    <row r="887" ht="14.25" spans="18:19">
      <c r="R887" s="28"/>
      <c r="S887" s="29"/>
    </row>
    <row r="888" ht="14.25" spans="18:19">
      <c r="R888" s="28"/>
      <c r="S888" s="29"/>
    </row>
    <row r="889" ht="14.25" spans="18:19">
      <c r="R889" s="28"/>
      <c r="S889" s="29"/>
    </row>
    <row r="890" ht="14.25" spans="18:19">
      <c r="R890" s="28"/>
      <c r="S890" s="29"/>
    </row>
    <row r="891" ht="14.25" spans="18:19">
      <c r="R891" s="28"/>
      <c r="S891" s="29"/>
    </row>
    <row r="892" ht="14.25" spans="18:19">
      <c r="R892" s="28"/>
      <c r="S892" s="29"/>
    </row>
    <row r="893" ht="14.25" spans="18:19">
      <c r="R893" s="28"/>
      <c r="S893" s="29"/>
    </row>
    <row r="894" ht="14.25" spans="18:19">
      <c r="R894" s="28"/>
      <c r="S894" s="29"/>
    </row>
    <row r="895" ht="14.25" spans="18:19">
      <c r="R895" s="28"/>
      <c r="S895" s="29"/>
    </row>
    <row r="896" ht="14.25" spans="18:19">
      <c r="R896" s="28"/>
      <c r="S896" s="29"/>
    </row>
    <row r="897" ht="14.25" spans="18:19">
      <c r="R897" s="28"/>
      <c r="S897" s="29"/>
    </row>
    <row r="898" ht="14.25" spans="18:19">
      <c r="R898" s="28"/>
      <c r="S898" s="29"/>
    </row>
    <row r="899" ht="14.25" spans="18:19">
      <c r="R899" s="28"/>
      <c r="S899" s="29"/>
    </row>
    <row r="900" ht="14.25" spans="18:19">
      <c r="R900" s="28"/>
      <c r="S900" s="29"/>
    </row>
    <row r="901" ht="14.25" spans="18:19">
      <c r="R901" s="28"/>
      <c r="S901" s="29"/>
    </row>
    <row r="902" ht="14.25" spans="18:19">
      <c r="R902" s="28"/>
      <c r="S902" s="29"/>
    </row>
    <row r="903" ht="14.25" spans="18:19">
      <c r="R903" s="28"/>
      <c r="S903" s="29"/>
    </row>
    <row r="904" ht="14.25" spans="18:19">
      <c r="R904" s="28"/>
      <c r="S904" s="29"/>
    </row>
    <row r="905" ht="14.25" spans="18:19">
      <c r="R905" s="28"/>
      <c r="S905" s="29"/>
    </row>
    <row r="906" ht="14.25" spans="18:19">
      <c r="R906" s="28"/>
      <c r="S906" s="29"/>
    </row>
    <row r="907" ht="14.25" spans="18:19">
      <c r="R907" s="28"/>
      <c r="S907" s="29"/>
    </row>
    <row r="908" ht="14.25" spans="18:19">
      <c r="R908" s="28"/>
      <c r="S908" s="29"/>
    </row>
    <row r="909" ht="14.25" spans="18:19">
      <c r="R909" s="28"/>
      <c r="S909" s="29"/>
    </row>
    <row r="910" ht="14.25" spans="18:19">
      <c r="R910" s="28"/>
      <c r="S910" s="29"/>
    </row>
    <row r="911" ht="14.25" spans="18:19">
      <c r="R911" s="28"/>
      <c r="S911" s="29"/>
    </row>
    <row r="912" ht="14.25" spans="18:19">
      <c r="R912" s="28"/>
      <c r="S912" s="29"/>
    </row>
    <row r="913" ht="14.25" spans="18:19">
      <c r="R913" s="28"/>
      <c r="S913" s="29"/>
    </row>
    <row r="914" ht="14.25" spans="18:19">
      <c r="R914" s="28"/>
      <c r="S914" s="29"/>
    </row>
    <row r="915" ht="14.25" spans="18:19">
      <c r="R915" s="28"/>
      <c r="S915" s="29"/>
    </row>
    <row r="916" ht="14.25" spans="18:19">
      <c r="R916" s="28"/>
      <c r="S916" s="29"/>
    </row>
    <row r="917" ht="14.25" spans="18:19">
      <c r="R917" s="28"/>
      <c r="S917" s="29"/>
    </row>
    <row r="918" ht="14.25" spans="18:19">
      <c r="R918" s="28"/>
      <c r="S918" s="29"/>
    </row>
    <row r="919" ht="14.25" spans="18:19">
      <c r="R919" s="28"/>
      <c r="S919" s="29"/>
    </row>
    <row r="920" ht="14.25" spans="18:19">
      <c r="R920" s="28"/>
      <c r="S920" s="29"/>
    </row>
    <row r="921" ht="14.25" spans="18:19">
      <c r="R921" s="28"/>
      <c r="S921" s="29"/>
    </row>
    <row r="922" ht="14.25" spans="18:19">
      <c r="R922" s="28"/>
      <c r="S922" s="29"/>
    </row>
    <row r="923" ht="14.25" spans="18:19">
      <c r="R923" s="28"/>
      <c r="S923" s="29"/>
    </row>
    <row r="924" ht="14.25" spans="18:19">
      <c r="R924" s="28"/>
      <c r="S924" s="29"/>
    </row>
    <row r="925" ht="14.25" spans="18:19">
      <c r="R925" s="28"/>
      <c r="S925" s="29"/>
    </row>
    <row r="926" ht="14.25" spans="18:19">
      <c r="R926" s="28"/>
      <c r="S926" s="29"/>
    </row>
    <row r="927" ht="14.25" spans="18:19">
      <c r="R927" s="28"/>
      <c r="S927" s="29"/>
    </row>
    <row r="928" ht="14.25" spans="18:19">
      <c r="R928" s="28"/>
      <c r="S928" s="29"/>
    </row>
    <row r="929" ht="14.25" spans="18:19">
      <c r="R929" s="28"/>
      <c r="S929" s="29"/>
    </row>
    <row r="930" ht="14.25" spans="18:19">
      <c r="R930" s="28"/>
      <c r="S930" s="29"/>
    </row>
    <row r="931" ht="14.25" spans="18:19">
      <c r="R931" s="28"/>
      <c r="S931" s="29"/>
    </row>
    <row r="932" ht="14.25" spans="18:19">
      <c r="R932" s="28"/>
      <c r="S932" s="29"/>
    </row>
    <row r="933" ht="14.25" spans="18:19">
      <c r="R933" s="28"/>
      <c r="S933" s="29"/>
    </row>
    <row r="934" ht="14.25" spans="18:19">
      <c r="R934" s="28"/>
      <c r="S934" s="29"/>
    </row>
    <row r="935" ht="14.25" spans="18:19">
      <c r="R935" s="28"/>
      <c r="S935" s="29"/>
    </row>
    <row r="936" ht="14.25" spans="18:19">
      <c r="R936" s="28"/>
      <c r="S936" s="29"/>
    </row>
    <row r="937" ht="14.25" spans="18:19">
      <c r="R937" s="28"/>
      <c r="S937" s="29"/>
    </row>
    <row r="938" ht="14.25" spans="18:19">
      <c r="R938" s="28"/>
      <c r="S938" s="29"/>
    </row>
    <row r="939" ht="14.25" spans="18:19">
      <c r="R939" s="28"/>
      <c r="S939" s="29"/>
    </row>
    <row r="940" ht="14.25" spans="18:19">
      <c r="R940" s="28"/>
      <c r="S940" s="29"/>
    </row>
    <row r="941" ht="14.25" spans="18:19">
      <c r="R941" s="28"/>
      <c r="S941" s="29"/>
    </row>
    <row r="942" ht="14.25" spans="18:19">
      <c r="R942" s="28"/>
      <c r="S942" s="29"/>
    </row>
    <row r="943" ht="14.25" spans="18:19">
      <c r="R943" s="28"/>
      <c r="S943" s="29"/>
    </row>
    <row r="944" ht="14.25" spans="18:19">
      <c r="R944" s="28"/>
      <c r="S944" s="29"/>
    </row>
    <row r="945" ht="14.25" spans="18:19">
      <c r="R945" s="28"/>
      <c r="S945" s="29"/>
    </row>
    <row r="946" ht="14.25" spans="18:19">
      <c r="R946" s="28"/>
      <c r="S946" s="29"/>
    </row>
    <row r="947" ht="14.25" spans="18:19">
      <c r="R947" s="28"/>
      <c r="S947" s="29"/>
    </row>
    <row r="948" ht="14.25" spans="18:19">
      <c r="R948" s="28"/>
      <c r="S948" s="29"/>
    </row>
    <row r="949" ht="14.25" spans="18:19">
      <c r="R949" s="28"/>
      <c r="S949" s="29"/>
    </row>
    <row r="950" ht="14.25" spans="18:19">
      <c r="R950" s="28"/>
      <c r="S950" s="29"/>
    </row>
    <row r="951" ht="14.25" spans="18:19">
      <c r="R951" s="28"/>
      <c r="S951" s="29"/>
    </row>
    <row r="952" ht="14.25" spans="18:19">
      <c r="R952" s="28"/>
      <c r="S952" s="29"/>
    </row>
    <row r="953" ht="14.25" spans="18:19">
      <c r="R953" s="28"/>
      <c r="S953" s="29"/>
    </row>
    <row r="954" ht="14.25" spans="18:19">
      <c r="R954" s="28"/>
      <c r="S954" s="29"/>
    </row>
    <row r="955" ht="14.25" spans="18:19">
      <c r="R955" s="28"/>
      <c r="S955" s="29"/>
    </row>
    <row r="956" ht="14.25" spans="18:19">
      <c r="R956" s="28"/>
      <c r="S956" s="29"/>
    </row>
    <row r="957" ht="14.25" spans="18:19">
      <c r="R957" s="28"/>
      <c r="S957" s="29"/>
    </row>
    <row r="958" ht="14.25" spans="18:19">
      <c r="R958" s="28"/>
      <c r="S958" s="29"/>
    </row>
    <row r="959" ht="14.25" spans="18:19">
      <c r="R959" s="28"/>
      <c r="S959" s="29"/>
    </row>
    <row r="960" ht="14.25" spans="18:19">
      <c r="R960" s="28"/>
      <c r="S960" s="29"/>
    </row>
    <row r="961" ht="14.25" spans="18:19">
      <c r="R961" s="28"/>
      <c r="S961" s="29"/>
    </row>
    <row r="962" ht="14.25" spans="18:19">
      <c r="R962" s="28"/>
      <c r="S962" s="29"/>
    </row>
    <row r="963" ht="14.25" spans="18:19">
      <c r="R963" s="28"/>
      <c r="S963" s="29"/>
    </row>
    <row r="964" ht="14.25" spans="18:19">
      <c r="R964" s="28"/>
      <c r="S964" s="29"/>
    </row>
    <row r="965" ht="14.25" spans="18:19">
      <c r="R965" s="28"/>
      <c r="S965" s="29"/>
    </row>
    <row r="966" ht="14.25" spans="18:19">
      <c r="R966" s="28"/>
      <c r="S966" s="29"/>
    </row>
    <row r="967" ht="14.25" spans="18:19">
      <c r="R967" s="28"/>
      <c r="S967" s="29"/>
    </row>
    <row r="968" ht="14.25" spans="18:19">
      <c r="R968" s="28"/>
      <c r="S968" s="29"/>
    </row>
    <row r="969" ht="14.25" spans="18:19">
      <c r="R969" s="28"/>
      <c r="S969" s="29"/>
    </row>
    <row r="970" ht="14.25" spans="18:19">
      <c r="R970" s="28"/>
      <c r="S970" s="29"/>
    </row>
    <row r="971" ht="14.25" spans="18:19">
      <c r="R971" s="28"/>
      <c r="S971" s="29"/>
    </row>
    <row r="972" ht="14.25" spans="18:19">
      <c r="R972" s="28"/>
      <c r="S972" s="29"/>
    </row>
    <row r="973" ht="14.25" spans="18:19">
      <c r="R973" s="28"/>
      <c r="S973" s="29"/>
    </row>
    <row r="974" ht="14.25" spans="18:19">
      <c r="R974" s="28"/>
      <c r="S974" s="29"/>
    </row>
    <row r="975" ht="14.25" spans="18:19">
      <c r="R975" s="28"/>
      <c r="S975" s="29"/>
    </row>
    <row r="976" ht="14.25" spans="18:19">
      <c r="R976" s="28"/>
      <c r="S976" s="29"/>
    </row>
    <row r="977" ht="14.25" spans="18:19">
      <c r="R977" s="28"/>
      <c r="S977" s="29"/>
    </row>
    <row r="978" ht="14.25" spans="18:19">
      <c r="R978" s="28"/>
      <c r="S978" s="29"/>
    </row>
    <row r="979" ht="14.25" spans="18:19">
      <c r="R979" s="28"/>
      <c r="S979" s="29"/>
    </row>
    <row r="980" ht="14.25" spans="18:19">
      <c r="R980" s="28"/>
      <c r="S980" s="29"/>
    </row>
    <row r="981" ht="14.25" spans="18:19">
      <c r="R981" s="28"/>
      <c r="S981" s="29"/>
    </row>
    <row r="982" ht="14.25" spans="18:19">
      <c r="R982" s="28"/>
      <c r="S982" s="29"/>
    </row>
    <row r="983" ht="14.25" spans="18:19">
      <c r="R983" s="28"/>
      <c r="S983" s="29"/>
    </row>
    <row r="984" ht="14.25" spans="18:19">
      <c r="R984" s="28"/>
      <c r="S984" s="29"/>
    </row>
    <row r="985" ht="14.25" spans="18:19">
      <c r="R985" s="28"/>
      <c r="S985" s="29"/>
    </row>
    <row r="986" ht="14.25" spans="18:19">
      <c r="R986" s="28"/>
      <c r="S986" s="29"/>
    </row>
    <row r="987" ht="14.25" spans="18:19">
      <c r="R987" s="28"/>
      <c r="S987" s="29"/>
    </row>
    <row r="988" ht="14.25" spans="18:19">
      <c r="R988" s="28"/>
      <c r="S988" s="29"/>
    </row>
    <row r="989" ht="14.25" spans="18:19">
      <c r="R989" s="28"/>
      <c r="S989" s="29"/>
    </row>
    <row r="990" ht="14.25" spans="18:19">
      <c r="R990" s="28"/>
      <c r="S990" s="29"/>
    </row>
    <row r="991" ht="14.25" spans="18:19">
      <c r="R991" s="28"/>
      <c r="S991" s="29"/>
    </row>
    <row r="992" ht="14.25" spans="18:19">
      <c r="R992" s="28"/>
      <c r="S992" s="29"/>
    </row>
    <row r="993" ht="14.25" spans="18:19">
      <c r="R993" s="28"/>
      <c r="S993" s="29"/>
    </row>
    <row r="994" ht="14.25" spans="18:19">
      <c r="R994" s="28"/>
      <c r="S994" s="29"/>
    </row>
    <row r="995" ht="14.25" spans="18:19">
      <c r="R995" s="28"/>
      <c r="S995" s="29"/>
    </row>
    <row r="996" ht="14.25" spans="18:19">
      <c r="R996" s="28"/>
      <c r="S996" s="29"/>
    </row>
    <row r="997" ht="14.25" spans="18:19">
      <c r="R997" s="28"/>
      <c r="S997" s="29"/>
    </row>
    <row r="998" ht="14.25" spans="18:19">
      <c r="R998" s="28"/>
      <c r="S998" s="29"/>
    </row>
    <row r="999" ht="14.25" spans="18:19">
      <c r="R999" s="28"/>
      <c r="S999" s="29"/>
    </row>
    <row r="1000" ht="14.25" spans="18:19">
      <c r="R1000" s="28"/>
      <c r="S1000" s="29"/>
    </row>
    <row r="1001" ht="14.25" spans="18:19">
      <c r="R1001" s="28"/>
      <c r="S1001" s="29"/>
    </row>
    <row r="1002" ht="14.25" spans="18:19">
      <c r="R1002" s="28"/>
      <c r="S1002" s="29"/>
    </row>
    <row r="1003" ht="14.25" spans="18:19">
      <c r="R1003" s="28"/>
      <c r="S1003" s="29"/>
    </row>
    <row r="1004" ht="14.25" spans="18:19">
      <c r="R1004" s="28"/>
      <c r="S1004" s="29"/>
    </row>
    <row r="1005" ht="14.25" spans="18:19">
      <c r="R1005" s="28"/>
      <c r="S1005" s="29"/>
    </row>
    <row r="1006" ht="14.25" spans="18:19">
      <c r="R1006" s="28"/>
      <c r="S1006" s="29"/>
    </row>
    <row r="1007" ht="14.25" spans="18:19">
      <c r="R1007" s="28"/>
      <c r="S1007" s="29"/>
    </row>
    <row r="1008" ht="14.25" spans="18:19">
      <c r="R1008" s="28"/>
      <c r="S1008" s="29"/>
    </row>
    <row r="1009" ht="14.25" spans="18:19">
      <c r="R1009" s="28"/>
      <c r="S1009" s="29"/>
    </row>
    <row r="1010" ht="14.25" spans="18:19">
      <c r="R1010" s="28"/>
      <c r="S1010" s="29"/>
    </row>
    <row r="1011" ht="14.25" spans="18:19">
      <c r="R1011" s="28"/>
      <c r="S1011" s="29"/>
    </row>
    <row r="1012" ht="14.25" spans="18:19">
      <c r="R1012" s="28"/>
      <c r="S1012" s="29"/>
    </row>
    <row r="1013" ht="14.25" spans="18:19">
      <c r="R1013" s="28"/>
      <c r="S1013" s="29"/>
    </row>
    <row r="1014" ht="14.25" spans="18:19">
      <c r="R1014" s="28"/>
      <c r="S1014" s="29"/>
    </row>
    <row r="1015" ht="14.25" spans="18:19">
      <c r="R1015" s="28"/>
      <c r="S1015" s="29"/>
    </row>
    <row r="1016" ht="14.25" spans="18:19">
      <c r="R1016" s="28"/>
      <c r="S1016" s="29"/>
    </row>
    <row r="1017" ht="14.25" spans="18:19">
      <c r="R1017" s="28"/>
      <c r="S1017" s="29"/>
    </row>
    <row r="1018" ht="14.25" spans="18:19">
      <c r="R1018" s="28"/>
      <c r="S1018" s="29"/>
    </row>
    <row r="1019" ht="14.25" spans="18:19">
      <c r="R1019" s="28"/>
      <c r="S1019" s="29"/>
    </row>
    <row r="1020" ht="14.25" spans="18:19">
      <c r="R1020" s="28"/>
      <c r="S1020" s="29"/>
    </row>
    <row r="1021" ht="14.25" spans="18:19">
      <c r="R1021" s="28"/>
      <c r="S1021" s="29"/>
    </row>
    <row r="1022" ht="14.25" spans="18:19">
      <c r="R1022" s="28"/>
      <c r="S1022" s="29"/>
    </row>
    <row r="1023" ht="14.25" spans="18:19">
      <c r="R1023" s="28"/>
      <c r="S1023" s="29"/>
    </row>
    <row r="1024" ht="14.25" spans="18:19">
      <c r="R1024" s="28"/>
      <c r="S1024" s="29"/>
    </row>
    <row r="1025" ht="14.25" spans="18:19">
      <c r="R1025" s="28"/>
      <c r="S1025" s="29"/>
    </row>
    <row r="1026" ht="14.25" spans="18:19">
      <c r="R1026" s="28"/>
      <c r="S1026" s="29"/>
    </row>
    <row r="1027" ht="14.25" spans="18:19">
      <c r="R1027" s="28"/>
      <c r="S1027" s="29"/>
    </row>
    <row r="1028" ht="14.25" spans="18:19">
      <c r="R1028" s="28"/>
      <c r="S1028" s="29"/>
    </row>
    <row r="1029" ht="14.25" spans="18:19">
      <c r="R1029" s="28"/>
      <c r="S1029" s="29"/>
    </row>
    <row r="1030" ht="14.25" spans="18:19">
      <c r="R1030" s="28"/>
      <c r="S1030" s="29"/>
    </row>
    <row r="1031" ht="14.25" spans="18:19">
      <c r="R1031" s="28"/>
      <c r="S1031" s="29"/>
    </row>
    <row r="1032" ht="14.25" spans="18:19">
      <c r="R1032" s="28"/>
      <c r="S1032" s="29"/>
    </row>
    <row r="1033" ht="14.25" spans="18:19">
      <c r="R1033" s="28"/>
      <c r="S1033" s="29"/>
    </row>
    <row r="1034" ht="14.25" spans="18:19">
      <c r="R1034" s="28"/>
      <c r="S1034" s="29"/>
    </row>
    <row r="1035" ht="14.25" spans="18:19">
      <c r="R1035" s="28"/>
      <c r="S1035" s="29"/>
    </row>
    <row r="1036" ht="14.25" spans="18:19">
      <c r="R1036" s="28"/>
      <c r="S1036" s="29"/>
    </row>
    <row r="1037" ht="14.25" spans="18:19">
      <c r="R1037" s="28"/>
      <c r="S1037" s="29"/>
    </row>
    <row r="1038" ht="14.25" spans="18:19">
      <c r="R1038" s="28"/>
      <c r="S1038" s="29"/>
    </row>
    <row r="1039" ht="14.25" spans="18:19">
      <c r="R1039" s="28"/>
      <c r="S1039" s="29"/>
    </row>
    <row r="1040" ht="14.25" spans="18:19">
      <c r="R1040" s="28"/>
      <c r="S1040" s="29"/>
    </row>
    <row r="1041" ht="14.25" spans="18:19">
      <c r="R1041" s="28"/>
      <c r="S1041" s="29"/>
    </row>
    <row r="1042" ht="14.25" spans="18:19">
      <c r="R1042" s="28"/>
      <c r="S1042" s="29"/>
    </row>
    <row r="1043" ht="14.25" spans="18:19">
      <c r="R1043" s="28"/>
      <c r="S1043" s="29"/>
    </row>
    <row r="1044" ht="14.25" spans="18:19">
      <c r="R1044" s="28"/>
      <c r="S1044" s="29"/>
    </row>
    <row r="1045" ht="14.25" spans="18:19">
      <c r="R1045" s="28"/>
      <c r="S1045" s="29"/>
    </row>
    <row r="1046" ht="14.25" spans="18:19">
      <c r="R1046" s="28"/>
      <c r="S1046" s="29"/>
    </row>
    <row r="1047" ht="14.25" spans="18:19">
      <c r="R1047" s="28"/>
      <c r="S1047" s="29"/>
    </row>
    <row r="1048" ht="14.25" spans="18:19">
      <c r="R1048" s="28"/>
      <c r="S1048" s="29"/>
    </row>
    <row r="1049" ht="14.25" spans="18:19">
      <c r="R1049" s="28"/>
      <c r="S1049" s="29"/>
    </row>
    <row r="1050" ht="14.25" spans="18:19">
      <c r="R1050" s="28"/>
      <c r="S1050" s="29"/>
    </row>
    <row r="1051" ht="14.25" spans="18:19">
      <c r="R1051" s="28"/>
      <c r="S1051" s="29"/>
    </row>
    <row r="1052" ht="14.25" spans="18:19">
      <c r="R1052" s="28"/>
      <c r="S1052" s="29"/>
    </row>
    <row r="1053" ht="14.25" spans="18:19">
      <c r="R1053" s="28"/>
      <c r="S1053" s="29"/>
    </row>
    <row r="1054" ht="14.25" spans="18:19">
      <c r="R1054" s="28"/>
      <c r="S1054" s="29"/>
    </row>
    <row r="1055" ht="14.25" spans="18:19">
      <c r="R1055" s="28"/>
      <c r="S1055" s="29"/>
    </row>
    <row r="1056" ht="14.25" spans="18:19">
      <c r="R1056" s="28"/>
      <c r="S1056" s="29"/>
    </row>
    <row r="1057" ht="14.25" spans="18:19">
      <c r="R1057" s="28"/>
      <c r="S1057" s="29"/>
    </row>
    <row r="1058" ht="14.25" spans="18:19">
      <c r="R1058" s="28"/>
      <c r="S1058" s="29"/>
    </row>
    <row r="1059" ht="14.25" spans="18:19">
      <c r="R1059" s="28"/>
      <c r="S1059" s="29"/>
    </row>
    <row r="1060" ht="14.25" spans="18:19">
      <c r="R1060" s="28"/>
      <c r="S1060" s="29"/>
    </row>
    <row r="1061" ht="14.25" spans="18:19">
      <c r="R1061" s="28"/>
      <c r="S1061" s="29"/>
    </row>
    <row r="1062" ht="14.25" spans="18:19">
      <c r="R1062" s="28"/>
      <c r="S1062" s="29"/>
    </row>
    <row r="1063" ht="14.25" spans="18:19">
      <c r="R1063" s="28"/>
      <c r="S1063" s="29"/>
    </row>
    <row r="1064" ht="14.25" spans="18:19">
      <c r="R1064" s="28"/>
      <c r="S1064" s="29"/>
    </row>
    <row r="1065" ht="14.25" spans="18:19">
      <c r="R1065" s="28"/>
      <c r="S1065" s="29"/>
    </row>
    <row r="1066" ht="14.25" spans="18:19">
      <c r="R1066" s="28"/>
      <c r="S1066" s="29"/>
    </row>
    <row r="1067" ht="14.25" spans="18:19">
      <c r="R1067" s="28"/>
      <c r="S1067" s="29"/>
    </row>
    <row r="1068" ht="14.25" spans="18:19">
      <c r="R1068" s="28"/>
      <c r="S1068" s="29"/>
    </row>
    <row r="1069" ht="14.25" spans="18:19">
      <c r="R1069" s="28"/>
      <c r="S1069" s="29"/>
    </row>
    <row r="1070" ht="14.25" spans="18:19">
      <c r="R1070" s="28"/>
      <c r="S1070" s="29"/>
    </row>
    <row r="1071" ht="14.25" spans="18:19">
      <c r="R1071" s="28"/>
      <c r="S1071" s="29"/>
    </row>
    <row r="1072" ht="14.25" spans="18:19">
      <c r="R1072" s="28"/>
      <c r="S1072" s="29"/>
    </row>
    <row r="1073" ht="14.25" spans="18:19">
      <c r="R1073" s="28"/>
      <c r="S1073" s="29"/>
    </row>
    <row r="1074" ht="14.25" spans="18:19">
      <c r="R1074" s="28"/>
      <c r="S1074" s="29"/>
    </row>
    <row r="1075" ht="14.25" spans="18:19">
      <c r="R1075" s="28"/>
      <c r="S1075" s="29"/>
    </row>
    <row r="1076" ht="14.25" spans="18:19">
      <c r="R1076" s="28"/>
      <c r="S1076" s="29"/>
    </row>
    <row r="1077" ht="14.25" spans="18:19">
      <c r="R1077" s="28"/>
      <c r="S1077" s="29"/>
    </row>
    <row r="1078" ht="14.25" spans="18:19">
      <c r="R1078" s="28"/>
      <c r="S1078" s="29"/>
    </row>
    <row r="1079" ht="14.25" spans="18:19">
      <c r="R1079" s="28"/>
      <c r="S1079" s="29"/>
    </row>
    <row r="1080" ht="14.25" spans="18:19">
      <c r="R1080" s="28"/>
      <c r="S1080" s="29"/>
    </row>
    <row r="1081" ht="14.25" spans="18:19">
      <c r="R1081" s="28"/>
      <c r="S1081" s="29"/>
    </row>
    <row r="1082" ht="14.25" spans="18:19">
      <c r="R1082" s="28"/>
      <c r="S1082" s="29"/>
    </row>
    <row r="1083" ht="14.25" spans="18:19">
      <c r="R1083" s="28"/>
      <c r="S1083" s="29"/>
    </row>
    <row r="1084" ht="14.25" spans="18:19">
      <c r="R1084" s="28"/>
      <c r="S1084" s="29"/>
    </row>
    <row r="1085" ht="14.25" spans="18:19">
      <c r="R1085" s="28"/>
      <c r="S1085" s="29"/>
    </row>
    <row r="1086" ht="14.25" spans="18:19">
      <c r="R1086" s="28"/>
      <c r="S1086" s="29"/>
    </row>
    <row r="1087" ht="14.25" spans="18:19">
      <c r="R1087" s="28"/>
      <c r="S1087" s="29"/>
    </row>
    <row r="1088" ht="14.25" spans="18:19">
      <c r="R1088" s="28"/>
      <c r="S1088" s="29"/>
    </row>
    <row r="1089" ht="14.25" spans="18:19">
      <c r="R1089" s="28"/>
      <c r="S1089" s="29"/>
    </row>
    <row r="1090" ht="14.25" spans="18:19">
      <c r="R1090" s="28"/>
      <c r="S1090" s="29"/>
    </row>
    <row r="1091" ht="14.25" spans="18:19">
      <c r="R1091" s="28"/>
      <c r="S1091" s="29"/>
    </row>
    <row r="1092" ht="14.25" spans="18:19">
      <c r="R1092" s="28"/>
      <c r="S1092" s="29"/>
    </row>
    <row r="1093" ht="14.25" spans="18:19">
      <c r="R1093" s="28"/>
      <c r="S1093" s="29"/>
    </row>
    <row r="1094" ht="14.25" spans="18:19">
      <c r="R1094" s="28"/>
      <c r="S1094" s="29"/>
    </row>
    <row r="1095" ht="14.25" spans="18:19">
      <c r="R1095" s="28"/>
      <c r="S1095" s="29"/>
    </row>
    <row r="1096" ht="14.25" spans="18:19">
      <c r="R1096" s="28"/>
      <c r="S1096" s="29"/>
    </row>
    <row r="1097" ht="14.25" spans="18:19">
      <c r="R1097" s="28"/>
      <c r="S1097" s="29"/>
    </row>
    <row r="1098" ht="14.25" spans="18:19">
      <c r="R1098" s="28"/>
      <c r="S1098" s="29"/>
    </row>
    <row r="1099" ht="14.25" spans="18:19">
      <c r="R1099" s="28"/>
      <c r="S1099" s="29"/>
    </row>
    <row r="1100" ht="14.25" spans="18:19">
      <c r="R1100" s="28"/>
      <c r="S1100" s="29"/>
    </row>
    <row r="1101" ht="14.25" spans="18:19">
      <c r="R1101" s="28"/>
      <c r="S1101" s="29"/>
    </row>
    <row r="1102" ht="14.25" spans="18:19">
      <c r="R1102" s="28"/>
      <c r="S1102" s="29"/>
    </row>
    <row r="1103" ht="14.25" spans="18:19">
      <c r="R1103" s="28"/>
      <c r="S1103" s="29"/>
    </row>
    <row r="1104" ht="14.25" spans="18:19">
      <c r="R1104" s="28"/>
      <c r="S1104" s="29"/>
    </row>
    <row r="1105" ht="14.25" spans="18:19">
      <c r="R1105" s="28"/>
      <c r="S1105" s="29"/>
    </row>
    <row r="1106" ht="14.25" spans="18:19">
      <c r="R1106" s="28"/>
      <c r="S1106" s="29"/>
    </row>
    <row r="1107" ht="14.25" spans="18:19">
      <c r="R1107" s="28"/>
      <c r="S1107" s="29"/>
    </row>
    <row r="1108" ht="14.25" spans="18:19">
      <c r="R1108" s="28"/>
      <c r="S1108" s="29"/>
    </row>
    <row r="1109" ht="14.25" spans="18:19">
      <c r="R1109" s="28"/>
      <c r="S1109" s="29"/>
    </row>
    <row r="1110" ht="14.25" spans="18:19">
      <c r="R1110" s="28"/>
      <c r="S1110" s="29"/>
    </row>
    <row r="1111" ht="14.25" spans="18:19">
      <c r="R1111" s="28"/>
      <c r="S1111" s="29"/>
    </row>
    <row r="1112" ht="14.25" spans="18:19">
      <c r="R1112" s="28"/>
      <c r="S1112" s="29"/>
    </row>
    <row r="1113" ht="14.25" spans="18:19">
      <c r="R1113" s="28"/>
      <c r="S1113" s="29"/>
    </row>
    <row r="1114" ht="14.25" spans="18:19">
      <c r="R1114" s="28"/>
      <c r="S1114" s="29"/>
    </row>
    <row r="1115" ht="14.25" spans="18:19">
      <c r="R1115" s="28"/>
      <c r="S1115" s="29"/>
    </row>
    <row r="1116" ht="14.25" spans="18:19">
      <c r="R1116" s="28"/>
      <c r="S1116" s="29"/>
    </row>
    <row r="1117" ht="14.25" spans="18:19">
      <c r="R1117" s="28"/>
      <c r="S1117" s="29"/>
    </row>
    <row r="1118" ht="14.25" spans="18:19">
      <c r="R1118" s="28"/>
      <c r="S1118" s="29"/>
    </row>
    <row r="1119" ht="14.25" spans="18:19">
      <c r="R1119" s="28"/>
      <c r="S1119" s="29"/>
    </row>
    <row r="1120" ht="14.25" spans="18:19">
      <c r="R1120" s="28"/>
      <c r="S1120" s="29"/>
    </row>
    <row r="1121" ht="14.25" spans="18:19">
      <c r="R1121" s="28"/>
      <c r="S1121" s="29"/>
    </row>
    <row r="1122" ht="14.25" spans="18:19">
      <c r="R1122" s="28"/>
      <c r="S1122" s="29"/>
    </row>
    <row r="1123" ht="14.25" spans="18:19">
      <c r="R1123" s="28"/>
      <c r="S1123" s="29"/>
    </row>
    <row r="1124" ht="14.25" spans="18:19">
      <c r="R1124" s="28"/>
      <c r="S1124" s="29"/>
    </row>
    <row r="1125" ht="14.25" spans="18:19">
      <c r="R1125" s="28"/>
      <c r="S1125" s="29"/>
    </row>
    <row r="1126" ht="14.25" spans="18:19">
      <c r="R1126" s="28"/>
      <c r="S1126" s="29"/>
    </row>
    <row r="1127" ht="14.25" spans="18:19">
      <c r="R1127" s="28"/>
      <c r="S1127" s="29"/>
    </row>
    <row r="1128" ht="14.25" spans="18:19">
      <c r="R1128" s="28"/>
      <c r="S1128" s="29"/>
    </row>
    <row r="1129" ht="14.25" spans="18:19">
      <c r="R1129" s="28"/>
      <c r="S1129" s="29"/>
    </row>
    <row r="1130" ht="14.25" spans="18:19">
      <c r="R1130" s="28"/>
      <c r="S1130" s="29"/>
    </row>
    <row r="1131" ht="14.25" spans="18:19">
      <c r="R1131" s="28"/>
      <c r="S1131" s="29"/>
    </row>
    <row r="1132" ht="14.25" spans="18:19">
      <c r="R1132" s="28"/>
      <c r="S1132" s="29"/>
    </row>
    <row r="1133" ht="14.25" spans="18:19">
      <c r="R1133" s="28"/>
      <c r="S1133" s="29"/>
    </row>
    <row r="1134" ht="14.25" spans="18:19">
      <c r="R1134" s="28"/>
      <c r="S1134" s="29"/>
    </row>
    <row r="1135" ht="14.25" spans="18:19">
      <c r="R1135" s="28"/>
      <c r="S1135" s="29"/>
    </row>
    <row r="1136" ht="14.25" spans="18:19">
      <c r="R1136" s="28"/>
      <c r="S1136" s="29"/>
    </row>
    <row r="1137" ht="14.25" spans="18:19">
      <c r="R1137" s="28"/>
      <c r="S1137" s="29"/>
    </row>
    <row r="1138" ht="14.25" spans="18:19">
      <c r="R1138" s="28"/>
      <c r="S1138" s="29"/>
    </row>
    <row r="1139" ht="14.25" spans="18:19">
      <c r="R1139" s="28"/>
      <c r="S1139" s="29"/>
    </row>
    <row r="1140" ht="14.25" spans="18:19">
      <c r="R1140" s="28"/>
      <c r="S1140" s="29"/>
    </row>
    <row r="1141" ht="14.25" spans="18:19">
      <c r="R1141" s="28"/>
      <c r="S1141" s="29"/>
    </row>
    <row r="1142" ht="14.25" spans="18:19">
      <c r="R1142" s="28"/>
      <c r="S1142" s="29"/>
    </row>
    <row r="1143" ht="14.25" spans="18:19">
      <c r="R1143" s="28"/>
      <c r="S1143" s="29"/>
    </row>
    <row r="1144" ht="14.25" spans="18:19">
      <c r="R1144" s="28"/>
      <c r="S1144" s="29"/>
    </row>
    <row r="1145" ht="14.25" spans="18:19">
      <c r="R1145" s="28"/>
      <c r="S1145" s="29"/>
    </row>
    <row r="1146" ht="14.25" spans="18:19">
      <c r="R1146" s="28"/>
      <c r="S1146" s="29"/>
    </row>
    <row r="1147" ht="14.25" spans="18:19">
      <c r="R1147" s="28"/>
      <c r="S1147" s="29"/>
    </row>
    <row r="1148" ht="14.25" spans="18:19">
      <c r="R1148" s="28"/>
      <c r="S1148" s="29"/>
    </row>
    <row r="1149" ht="14.25" spans="18:19">
      <c r="R1149" s="28"/>
      <c r="S1149" s="29"/>
    </row>
    <row r="1150" ht="14.25" spans="18:19">
      <c r="R1150" s="28"/>
      <c r="S1150" s="29"/>
    </row>
    <row r="1151" ht="14.25" spans="18:19">
      <c r="R1151" s="28"/>
      <c r="S1151" s="29"/>
    </row>
    <row r="1152" ht="14.25" spans="18:19">
      <c r="R1152" s="28"/>
      <c r="S1152" s="29"/>
    </row>
    <row r="1153" ht="14.25" spans="18:19">
      <c r="R1153" s="28"/>
      <c r="S1153" s="29"/>
    </row>
    <row r="1154" ht="14.25" spans="18:19">
      <c r="R1154" s="28"/>
      <c r="S1154" s="29"/>
    </row>
    <row r="1155" ht="14.25" spans="18:19">
      <c r="R1155" s="28"/>
      <c r="S1155" s="29"/>
    </row>
    <row r="1156" ht="14.25" spans="18:19">
      <c r="R1156" s="28"/>
      <c r="S1156" s="29"/>
    </row>
    <row r="1157" ht="14.25" spans="18:19">
      <c r="R1157" s="28"/>
      <c r="S1157" s="29"/>
    </row>
    <row r="1158" ht="14.25" spans="18:19">
      <c r="R1158" s="28"/>
      <c r="S1158" s="29"/>
    </row>
    <row r="1159" ht="14.25" spans="18:19">
      <c r="R1159" s="28"/>
      <c r="S1159" s="29"/>
    </row>
    <row r="1160" ht="14.25" spans="18:19">
      <c r="R1160" s="28"/>
      <c r="S1160" s="29"/>
    </row>
    <row r="1161" ht="14.25" spans="18:19">
      <c r="R1161" s="28"/>
      <c r="S1161" s="29"/>
    </row>
    <row r="1162" ht="14.25" spans="18:19">
      <c r="R1162" s="28"/>
      <c r="S1162" s="29"/>
    </row>
    <row r="1163" ht="14.25" spans="18:19">
      <c r="R1163" s="28"/>
      <c r="S1163" s="29"/>
    </row>
    <row r="1164" ht="14.25" spans="18:19">
      <c r="R1164" s="28"/>
      <c r="S1164" s="29"/>
    </row>
    <row r="1165" ht="14.25" spans="18:19">
      <c r="R1165" s="28"/>
      <c r="S1165" s="29"/>
    </row>
    <row r="1166" ht="14.25" spans="18:19">
      <c r="R1166" s="28"/>
      <c r="S1166" s="29"/>
    </row>
    <row r="1167" ht="14.25" spans="18:19">
      <c r="R1167" s="28"/>
      <c r="S1167" s="29"/>
    </row>
    <row r="1168" ht="14.25" spans="18:19">
      <c r="R1168" s="28"/>
      <c r="S1168" s="29"/>
    </row>
    <row r="1169" ht="14.25" spans="18:19">
      <c r="R1169" s="28"/>
      <c r="S1169" s="29"/>
    </row>
    <row r="1170" ht="14.25" spans="18:19">
      <c r="R1170" s="28"/>
      <c r="S1170" s="29"/>
    </row>
    <row r="1171" ht="14.25" spans="18:19">
      <c r="R1171" s="28"/>
      <c r="S1171" s="29"/>
    </row>
    <row r="1172" ht="14.25" spans="18:19">
      <c r="R1172" s="28"/>
      <c r="S1172" s="29"/>
    </row>
    <row r="1173" ht="14.25" spans="18:19">
      <c r="R1173" s="28"/>
      <c r="S1173" s="29"/>
    </row>
    <row r="1174" ht="14.25" spans="18:19">
      <c r="R1174" s="28"/>
      <c r="S1174" s="29"/>
    </row>
    <row r="1175" ht="14.25" spans="18:19">
      <c r="R1175" s="28"/>
      <c r="S1175" s="29"/>
    </row>
    <row r="1176" ht="14.25" spans="18:19">
      <c r="R1176" s="28"/>
      <c r="S1176" s="29"/>
    </row>
    <row r="1177" ht="14.25" spans="18:19">
      <c r="R1177" s="28"/>
      <c r="S1177" s="29"/>
    </row>
    <row r="1178" ht="14.25" spans="18:19">
      <c r="R1178" s="28"/>
      <c r="S1178" s="29"/>
    </row>
    <row r="1179" ht="14.25" spans="18:19">
      <c r="R1179" s="28"/>
      <c r="S1179" s="29"/>
    </row>
    <row r="1180" ht="14.25" spans="18:19">
      <c r="R1180" s="28"/>
      <c r="S1180" s="29"/>
    </row>
    <row r="1181" ht="14.25" spans="18:19">
      <c r="R1181" s="28"/>
      <c r="S1181" s="29"/>
    </row>
    <row r="1182" ht="14.25" spans="18:19">
      <c r="R1182" s="28"/>
      <c r="S1182" s="29"/>
    </row>
    <row r="1183" ht="14.25" spans="18:19">
      <c r="R1183" s="28"/>
      <c r="S1183" s="29"/>
    </row>
    <row r="1184" ht="14.25" spans="18:19">
      <c r="R1184" s="28"/>
      <c r="S1184" s="29"/>
    </row>
    <row r="1185" ht="14.25" spans="18:19">
      <c r="R1185" s="28"/>
      <c r="S1185" s="29"/>
    </row>
    <row r="1186" ht="14.25" spans="18:19">
      <c r="R1186" s="28"/>
      <c r="S1186" s="29"/>
    </row>
    <row r="1187" ht="14.25" spans="18:19">
      <c r="R1187" s="28"/>
      <c r="S1187" s="29"/>
    </row>
    <row r="1188" ht="14.25" spans="18:19">
      <c r="R1188" s="28"/>
      <c r="S1188" s="29"/>
    </row>
    <row r="1189" ht="14.25" spans="18:19">
      <c r="R1189" s="28"/>
      <c r="S1189" s="29"/>
    </row>
    <row r="1190" ht="14.25" spans="18:19">
      <c r="R1190" s="28"/>
      <c r="S1190" s="29"/>
    </row>
    <row r="1191" ht="14.25" spans="18:19">
      <c r="R1191" s="28"/>
      <c r="S1191" s="29"/>
    </row>
    <row r="1192" ht="14.25" spans="18:19">
      <c r="R1192" s="28"/>
      <c r="S1192" s="29"/>
    </row>
    <row r="1193" ht="14.25" spans="18:19">
      <c r="R1193" s="28"/>
      <c r="S1193" s="29"/>
    </row>
    <row r="1194" ht="14.25" spans="18:19">
      <c r="R1194" s="28"/>
      <c r="S1194" s="29"/>
    </row>
    <row r="1195" ht="14.25" spans="18:19">
      <c r="R1195" s="28"/>
      <c r="S1195" s="29"/>
    </row>
    <row r="1196" ht="14.25" spans="18:19">
      <c r="R1196" s="28"/>
      <c r="S1196" s="29"/>
    </row>
    <row r="1197" ht="14.25" spans="18:19">
      <c r="R1197" s="28"/>
      <c r="S1197" s="29"/>
    </row>
    <row r="1198" ht="14.25" spans="18:19">
      <c r="R1198" s="28"/>
      <c r="S1198" s="29"/>
    </row>
    <row r="1199" ht="14.25" spans="18:19">
      <c r="R1199" s="28"/>
      <c r="S1199" s="29"/>
    </row>
    <row r="1200" ht="14.25" spans="18:19">
      <c r="R1200" s="28"/>
      <c r="S1200" s="29"/>
    </row>
    <row r="1201" ht="14.25" spans="18:19">
      <c r="R1201" s="28"/>
      <c r="S1201" s="29"/>
    </row>
    <row r="1202" ht="14.25" spans="18:19">
      <c r="R1202" s="28"/>
      <c r="S1202" s="29"/>
    </row>
    <row r="1203" ht="14.25" spans="18:19">
      <c r="R1203" s="28"/>
      <c r="S1203" s="29"/>
    </row>
    <row r="1204" ht="14.25" spans="18:19">
      <c r="R1204" s="28"/>
      <c r="S1204" s="29"/>
    </row>
    <row r="1205" ht="14.25" spans="18:19">
      <c r="R1205" s="28"/>
      <c r="S1205" s="29"/>
    </row>
    <row r="1206" ht="14.25" spans="18:19">
      <c r="R1206" s="28"/>
      <c r="S1206" s="29"/>
    </row>
    <row r="1207" ht="14.25" spans="18:19">
      <c r="R1207" s="28"/>
      <c r="S1207" s="29"/>
    </row>
    <row r="1208" ht="14.25" spans="18:19">
      <c r="R1208" s="28"/>
      <c r="S1208" s="29"/>
    </row>
    <row r="1209" ht="14.25" spans="18:19">
      <c r="R1209" s="28"/>
      <c r="S1209" s="29"/>
    </row>
    <row r="1210" ht="14.25" spans="18:19">
      <c r="R1210" s="28"/>
      <c r="S1210" s="29"/>
    </row>
    <row r="1211" ht="14.25" spans="18:19">
      <c r="R1211" s="28"/>
      <c r="S1211" s="29"/>
    </row>
    <row r="1212" ht="14.25" spans="18:19">
      <c r="R1212" s="28"/>
      <c r="S1212" s="29"/>
    </row>
    <row r="1213" ht="14.25" spans="18:19">
      <c r="R1213" s="28"/>
      <c r="S1213" s="29"/>
    </row>
    <row r="1214" ht="14.25" spans="18:19">
      <c r="R1214" s="28"/>
      <c r="S1214" s="29"/>
    </row>
    <row r="1215" ht="14.25" spans="18:19">
      <c r="R1215" s="28"/>
      <c r="S1215" s="29"/>
    </row>
    <row r="1216" ht="14.25" spans="18:19">
      <c r="R1216" s="28"/>
      <c r="S1216" s="29"/>
    </row>
    <row r="1217" ht="14.25" spans="18:19">
      <c r="R1217" s="28"/>
      <c r="S1217" s="29"/>
    </row>
    <row r="1218" ht="14.25" spans="18:19">
      <c r="R1218" s="28"/>
      <c r="S1218" s="29"/>
    </row>
    <row r="1219" ht="14.25" spans="18:19">
      <c r="R1219" s="28"/>
      <c r="S1219" s="29"/>
    </row>
    <row r="1220" ht="14.25" spans="18:19">
      <c r="R1220" s="28"/>
      <c r="S1220" s="29"/>
    </row>
    <row r="1221" ht="14.25" spans="18:19">
      <c r="R1221" s="28"/>
      <c r="S1221" s="29"/>
    </row>
    <row r="1222" ht="14.25" spans="18:19">
      <c r="R1222" s="28"/>
      <c r="S1222" s="29"/>
    </row>
    <row r="1223" ht="14.25" spans="18:19">
      <c r="R1223" s="28"/>
      <c r="S1223" s="29"/>
    </row>
    <row r="1224" ht="14.25" spans="18:19">
      <c r="R1224" s="28"/>
      <c r="S1224" s="29"/>
    </row>
    <row r="1225" ht="14.25" spans="18:19">
      <c r="R1225" s="28"/>
      <c r="S1225" s="29"/>
    </row>
    <row r="1226" ht="14.25" spans="18:19">
      <c r="R1226" s="28"/>
      <c r="S1226" s="29"/>
    </row>
    <row r="1227" ht="14.25" spans="18:19">
      <c r="R1227" s="28"/>
      <c r="S1227" s="29"/>
    </row>
    <row r="1228" ht="14.25" spans="18:19">
      <c r="R1228" s="28"/>
      <c r="S1228" s="29"/>
    </row>
    <row r="1229" ht="14.25" spans="18:19">
      <c r="R1229" s="28"/>
      <c r="S1229" s="29"/>
    </row>
    <row r="1230" ht="14.25" spans="18:19">
      <c r="R1230" s="28"/>
      <c r="S1230" s="29"/>
    </row>
    <row r="1231" ht="14.25" spans="18:19">
      <c r="R1231" s="28"/>
      <c r="S1231" s="29"/>
    </row>
    <row r="1232" ht="14.25" spans="18:19">
      <c r="R1232" s="28"/>
      <c r="S1232" s="29"/>
    </row>
    <row r="1233" ht="14.25" spans="18:19">
      <c r="R1233" s="28"/>
      <c r="S1233" s="29"/>
    </row>
    <row r="1234" ht="14.25" spans="18:19">
      <c r="R1234" s="28"/>
      <c r="S1234" s="29"/>
    </row>
    <row r="1235" ht="14.25" spans="18:19">
      <c r="R1235" s="28"/>
      <c r="S1235" s="29"/>
    </row>
    <row r="1236" ht="14.25" spans="18:19">
      <c r="R1236" s="28"/>
      <c r="S1236" s="29"/>
    </row>
    <row r="1237" ht="14.25" spans="18:19">
      <c r="R1237" s="28"/>
      <c r="S1237" s="29"/>
    </row>
    <row r="1238" ht="14.25" spans="18:19">
      <c r="R1238" s="28"/>
      <c r="S1238" s="29"/>
    </row>
    <row r="1239" ht="14.25" spans="18:19">
      <c r="R1239" s="28"/>
      <c r="S1239" s="29"/>
    </row>
    <row r="1240" ht="14.25" spans="18:19">
      <c r="R1240" s="28"/>
      <c r="S1240" s="29"/>
    </row>
    <row r="1241" ht="14.25" spans="18:19">
      <c r="R1241" s="28"/>
      <c r="S1241" s="29"/>
    </row>
    <row r="1242" ht="14.25" spans="18:19">
      <c r="R1242" s="28"/>
      <c r="S1242" s="29"/>
    </row>
    <row r="1243" ht="14.25" spans="18:19">
      <c r="R1243" s="28"/>
      <c r="S1243" s="29"/>
    </row>
    <row r="1244" ht="14.25" spans="18:19">
      <c r="R1244" s="28"/>
      <c r="S1244" s="29"/>
    </row>
    <row r="1245" ht="14.25" spans="18:19">
      <c r="R1245" s="28"/>
      <c r="S1245" s="29"/>
    </row>
    <row r="1246" ht="14.25" spans="18:19">
      <c r="R1246" s="28"/>
      <c r="S1246" s="29"/>
    </row>
    <row r="1247" ht="14.25" spans="18:19">
      <c r="R1247" s="28"/>
      <c r="S1247" s="29"/>
    </row>
    <row r="1248" ht="14.25" spans="18:19">
      <c r="R1248" s="28"/>
      <c r="S1248" s="29"/>
    </row>
    <row r="1249" ht="14.25" spans="18:19">
      <c r="R1249" s="28"/>
      <c r="S1249" s="29"/>
    </row>
    <row r="1250" ht="14.25" spans="18:19">
      <c r="R1250" s="28"/>
      <c r="S1250" s="29"/>
    </row>
    <row r="1251" ht="14.25" spans="18:19">
      <c r="R1251" s="28"/>
      <c r="S1251" s="29"/>
    </row>
    <row r="1252" ht="14.25" spans="18:19">
      <c r="R1252" s="28"/>
      <c r="S1252" s="29"/>
    </row>
    <row r="1253" ht="14.25" spans="18:19">
      <c r="R1253" s="28"/>
      <c r="S1253" s="29"/>
    </row>
    <row r="1254" ht="14.25" spans="18:19">
      <c r="R1254" s="28"/>
      <c r="S1254" s="29"/>
    </row>
    <row r="1255" ht="14.25" spans="18:19">
      <c r="R1255" s="28"/>
      <c r="S1255" s="29"/>
    </row>
    <row r="1256" ht="14.25" spans="18:19">
      <c r="R1256" s="28"/>
      <c r="S1256" s="29"/>
    </row>
    <row r="1257" ht="14.25" spans="18:19">
      <c r="R1257" s="28"/>
      <c r="S1257" s="29"/>
    </row>
    <row r="1258" ht="14.25" spans="18:19">
      <c r="R1258" s="28"/>
      <c r="S1258" s="29"/>
    </row>
    <row r="1259" ht="14.25" spans="18:19">
      <c r="R1259" s="28"/>
      <c r="S1259" s="29"/>
    </row>
    <row r="1260" ht="14.25" spans="18:19">
      <c r="R1260" s="28"/>
      <c r="S1260" s="29"/>
    </row>
    <row r="1261" ht="14.25" spans="18:19">
      <c r="R1261" s="28"/>
      <c r="S1261" s="29"/>
    </row>
    <row r="1262" ht="14.25" spans="18:19">
      <c r="R1262" s="28"/>
      <c r="S1262" s="29"/>
    </row>
    <row r="1263" ht="14.25" spans="18:19">
      <c r="R1263" s="28"/>
      <c r="S1263" s="29"/>
    </row>
    <row r="1264" ht="14.25" spans="18:19">
      <c r="R1264" s="28"/>
      <c r="S1264" s="29"/>
    </row>
    <row r="1265" ht="14.25" spans="18:19">
      <c r="R1265" s="28"/>
      <c r="S1265" s="29"/>
    </row>
    <row r="1266" ht="14.25" spans="18:19">
      <c r="R1266" s="28"/>
      <c r="S1266" s="29"/>
    </row>
    <row r="1267" ht="14.25" spans="18:19">
      <c r="R1267" s="28"/>
      <c r="S1267" s="29"/>
    </row>
    <row r="1268" ht="14.25" spans="18:19">
      <c r="R1268" s="28"/>
      <c r="S1268" s="29"/>
    </row>
    <row r="1269" ht="14.25" spans="18:19">
      <c r="R1269" s="28"/>
      <c r="S1269" s="29"/>
    </row>
    <row r="1270" ht="14.25" spans="18:19">
      <c r="R1270" s="28"/>
      <c r="S1270" s="29"/>
    </row>
    <row r="1271" ht="14.25" spans="18:19">
      <c r="R1271" s="28"/>
      <c r="S1271" s="29"/>
    </row>
    <row r="1272" ht="14.25" spans="18:19">
      <c r="R1272" s="28"/>
      <c r="S1272" s="29"/>
    </row>
    <row r="1273" ht="14.25" spans="18:19">
      <c r="R1273" s="28"/>
      <c r="S1273" s="29"/>
    </row>
    <row r="1274" ht="14.25" spans="18:19">
      <c r="R1274" s="28"/>
      <c r="S1274" s="29"/>
    </row>
    <row r="1275" ht="14.25" spans="18:19">
      <c r="R1275" s="28"/>
      <c r="S1275" s="29"/>
    </row>
    <row r="1276" ht="14.25" spans="18:19">
      <c r="R1276" s="28"/>
      <c r="S1276" s="29"/>
    </row>
    <row r="1277" ht="14.25" spans="18:19">
      <c r="R1277" s="28"/>
      <c r="S1277" s="29"/>
    </row>
    <row r="1278" ht="14.25" spans="18:19">
      <c r="R1278" s="28"/>
      <c r="S1278" s="29"/>
    </row>
    <row r="1279" ht="14.25" spans="18:19">
      <c r="R1279" s="28"/>
      <c r="S1279" s="29"/>
    </row>
    <row r="1280" ht="14.25" spans="18:19">
      <c r="R1280" s="28"/>
      <c r="S1280" s="29"/>
    </row>
    <row r="1281" ht="14.25" spans="18:19">
      <c r="R1281" s="28"/>
      <c r="S1281" s="29"/>
    </row>
    <row r="1282" ht="14.25" spans="18:19">
      <c r="R1282" s="28"/>
      <c r="S1282" s="29"/>
    </row>
    <row r="1283" ht="14.25" spans="18:19">
      <c r="R1283" s="28"/>
      <c r="S1283" s="29"/>
    </row>
    <row r="1284" ht="14.25" spans="18:19">
      <c r="R1284" s="28"/>
      <c r="S1284" s="29"/>
    </row>
    <row r="1285" ht="14.25" spans="18:19">
      <c r="R1285" s="28"/>
      <c r="S1285" s="29"/>
    </row>
    <row r="1286" ht="14.25" spans="18:19">
      <c r="R1286" s="28"/>
      <c r="S1286" s="29"/>
    </row>
    <row r="1287" ht="14.25" spans="18:19">
      <c r="R1287" s="28"/>
      <c r="S1287" s="29"/>
    </row>
    <row r="1288" ht="14.25" spans="18:19">
      <c r="R1288" s="28"/>
      <c r="S1288" s="29"/>
    </row>
    <row r="1289" ht="14.25" spans="18:19">
      <c r="R1289" s="28"/>
      <c r="S1289" s="29"/>
    </row>
    <row r="1290" ht="14.25" spans="18:19">
      <c r="R1290" s="28"/>
      <c r="S1290" s="29"/>
    </row>
    <row r="1291" ht="14.25" spans="18:19">
      <c r="R1291" s="28"/>
      <c r="S1291" s="29"/>
    </row>
    <row r="1292" ht="14.25" spans="18:19">
      <c r="R1292" s="28"/>
      <c r="S1292" s="29"/>
    </row>
    <row r="1293" ht="14.25" spans="18:19">
      <c r="R1293" s="28"/>
      <c r="S1293" s="29"/>
    </row>
    <row r="1294" ht="14.25" spans="18:19">
      <c r="R1294" s="28"/>
      <c r="S1294" s="29"/>
    </row>
    <row r="1295" ht="14.25" spans="18:19">
      <c r="R1295" s="28"/>
      <c r="S1295" s="29"/>
    </row>
    <row r="1296" ht="14.25" spans="18:19">
      <c r="R1296" s="28"/>
      <c r="S1296" s="29"/>
    </row>
    <row r="1297" ht="14.25" spans="18:19">
      <c r="R1297" s="28"/>
      <c r="S1297" s="29"/>
    </row>
    <row r="1298" ht="14.25" spans="18:19">
      <c r="R1298" s="28"/>
      <c r="S1298" s="29"/>
    </row>
    <row r="1299" ht="14.25" spans="18:19">
      <c r="R1299" s="28"/>
      <c r="S1299" s="29"/>
    </row>
    <row r="1300" ht="14.25" spans="18:19">
      <c r="R1300" s="28"/>
      <c r="S1300" s="29"/>
    </row>
    <row r="1301" ht="14.25" spans="18:19">
      <c r="R1301" s="28"/>
      <c r="S1301" s="29"/>
    </row>
    <row r="1302" ht="14.25" spans="18:19">
      <c r="R1302" s="28"/>
      <c r="S1302" s="29"/>
    </row>
    <row r="1303" ht="14.25" spans="18:19">
      <c r="R1303" s="28"/>
      <c r="S1303" s="29"/>
    </row>
    <row r="1304" ht="14.25" spans="18:19">
      <c r="R1304" s="28"/>
      <c r="S1304" s="29"/>
    </row>
    <row r="1305" ht="14.25" spans="18:19">
      <c r="R1305" s="28"/>
      <c r="S1305" s="29"/>
    </row>
    <row r="1306" ht="14.25" spans="18:19">
      <c r="R1306" s="28"/>
      <c r="S1306" s="29"/>
    </row>
    <row r="1307" ht="14.25" spans="18:19">
      <c r="R1307" s="28"/>
      <c r="S1307" s="29"/>
    </row>
    <row r="1308" ht="14.25" spans="18:19">
      <c r="R1308" s="28"/>
      <c r="S1308" s="29"/>
    </row>
    <row r="1309" ht="14.25" spans="18:19">
      <c r="R1309" s="28"/>
      <c r="S1309" s="29"/>
    </row>
    <row r="1310" ht="14.25" spans="18:19">
      <c r="R1310" s="28"/>
      <c r="S1310" s="29"/>
    </row>
    <row r="1311" ht="14.25" spans="18:19">
      <c r="R1311" s="28"/>
      <c r="S1311" s="29"/>
    </row>
    <row r="1312" ht="14.25" spans="18:19">
      <c r="R1312" s="28"/>
      <c r="S1312" s="29"/>
    </row>
    <row r="1313" ht="14.25" spans="18:19">
      <c r="R1313" s="28"/>
      <c r="S1313" s="29"/>
    </row>
    <row r="1314" ht="14.25" spans="18:19">
      <c r="R1314" s="28"/>
      <c r="S1314" s="29"/>
    </row>
    <row r="1315" ht="14.25" spans="18:19">
      <c r="R1315" s="28"/>
      <c r="S1315" s="29"/>
    </row>
    <row r="1316" ht="14.25" spans="18:19">
      <c r="R1316" s="28"/>
      <c r="S1316" s="29"/>
    </row>
    <row r="1317" ht="14.25" spans="18:19">
      <c r="R1317" s="28"/>
      <c r="S1317" s="29"/>
    </row>
    <row r="1318" ht="14.25" spans="18:19">
      <c r="R1318" s="28"/>
      <c r="S1318" s="29"/>
    </row>
    <row r="1319" ht="14.25" spans="18:19">
      <c r="R1319" s="28"/>
      <c r="S1319" s="29"/>
    </row>
    <row r="1320" ht="14.25" spans="18:19">
      <c r="R1320" s="28"/>
      <c r="S1320" s="29"/>
    </row>
    <row r="1321" ht="14.25" spans="18:19">
      <c r="R1321" s="28"/>
      <c r="S1321" s="29"/>
    </row>
    <row r="1322" ht="14.25" spans="18:19">
      <c r="R1322" s="28"/>
      <c r="S1322" s="29"/>
    </row>
    <row r="1323" ht="14.25" spans="18:19">
      <c r="R1323" s="28"/>
      <c r="S1323" s="29"/>
    </row>
    <row r="1324" ht="14.25" spans="18:19">
      <c r="R1324" s="28"/>
      <c r="S1324" s="29"/>
    </row>
    <row r="1325" ht="14.25" spans="18:19">
      <c r="R1325" s="28"/>
      <c r="S1325" s="29"/>
    </row>
    <row r="1326" ht="14.25" spans="18:19">
      <c r="R1326" s="28"/>
      <c r="S1326" s="29"/>
    </row>
    <row r="1327" ht="14.25" spans="18:19">
      <c r="R1327" s="28"/>
      <c r="S1327" s="29"/>
    </row>
    <row r="1328" ht="14.25" spans="18:19">
      <c r="R1328" s="28"/>
      <c r="S1328" s="29"/>
    </row>
    <row r="1329" ht="14.25" spans="18:19">
      <c r="R1329" s="28"/>
      <c r="S1329" s="29"/>
    </row>
    <row r="1330" ht="14.25" spans="18:19">
      <c r="R1330" s="28"/>
      <c r="S1330" s="29"/>
    </row>
    <row r="1331" ht="14.25" spans="18:19">
      <c r="R1331" s="28"/>
      <c r="S1331" s="29"/>
    </row>
    <row r="1332" ht="14.25" spans="18:19">
      <c r="R1332" s="28"/>
      <c r="S1332" s="29"/>
    </row>
    <row r="1333" ht="14.25" spans="18:19">
      <c r="R1333" s="28"/>
      <c r="S1333" s="29"/>
    </row>
    <row r="1334" ht="14.25" spans="18:19">
      <c r="R1334" s="28"/>
      <c r="S1334" s="29"/>
    </row>
    <row r="1335" ht="14.25" spans="18:19">
      <c r="R1335" s="28"/>
      <c r="S1335" s="29"/>
    </row>
    <row r="1336" ht="14.25" spans="18:19">
      <c r="R1336" s="28"/>
      <c r="S1336" s="29"/>
    </row>
    <row r="1337" ht="14.25" spans="18:19">
      <c r="R1337" s="28"/>
      <c r="S1337" s="29"/>
    </row>
    <row r="1338" ht="14.25" spans="18:19">
      <c r="R1338" s="28"/>
      <c r="S1338" s="29"/>
    </row>
    <row r="1339" ht="14.25" spans="18:19">
      <c r="R1339" s="28"/>
      <c r="S1339" s="29"/>
    </row>
    <row r="1340" ht="14.25" spans="18:19">
      <c r="R1340" s="28"/>
      <c r="S1340" s="29"/>
    </row>
    <row r="1341" ht="14.25" spans="18:19">
      <c r="R1341" s="28"/>
      <c r="S1341" s="29"/>
    </row>
    <row r="1342" ht="14.25" spans="18:19">
      <c r="R1342" s="28"/>
      <c r="S1342" s="29"/>
    </row>
    <row r="1343" ht="14.25" spans="18:19">
      <c r="R1343" s="28"/>
      <c r="S1343" s="29"/>
    </row>
    <row r="1344" ht="14.25" spans="18:19">
      <c r="R1344" s="28"/>
      <c r="S1344" s="29"/>
    </row>
    <row r="1345" ht="14.25" spans="18:19">
      <c r="R1345" s="28"/>
      <c r="S1345" s="29"/>
    </row>
    <row r="1346" ht="14.25" spans="18:19">
      <c r="R1346" s="28"/>
      <c r="S1346" s="29"/>
    </row>
    <row r="1347" ht="14.25" spans="18:19">
      <c r="R1347" s="28"/>
      <c r="S1347" s="29"/>
    </row>
    <row r="1348" ht="14.25" spans="18:19">
      <c r="R1348" s="28"/>
      <c r="S1348" s="29"/>
    </row>
    <row r="1349" ht="14.25" spans="18:19">
      <c r="R1349" s="28"/>
      <c r="S1349" s="29"/>
    </row>
    <row r="1350" ht="14.25" spans="18:19">
      <c r="R1350" s="28"/>
      <c r="S1350" s="29"/>
    </row>
    <row r="1351" ht="14.25" spans="18:19">
      <c r="R1351" s="28"/>
      <c r="S1351" s="29"/>
    </row>
    <row r="1352" ht="14.25" spans="18:19">
      <c r="R1352" s="28"/>
      <c r="S1352" s="29"/>
    </row>
    <row r="1353" ht="14.25" spans="18:19">
      <c r="R1353" s="28"/>
      <c r="S1353" s="29"/>
    </row>
    <row r="1354" ht="14.25" spans="18:19">
      <c r="R1354" s="28"/>
      <c r="S1354" s="29"/>
    </row>
    <row r="1355" ht="14.25" spans="18:19">
      <c r="R1355" s="28"/>
      <c r="S1355" s="29"/>
    </row>
    <row r="1356" ht="14.25" spans="18:19">
      <c r="R1356" s="28"/>
      <c r="S1356" s="29"/>
    </row>
    <row r="1357" ht="14.25" spans="18:19">
      <c r="R1357" s="28"/>
      <c r="S1357" s="29"/>
    </row>
    <row r="1358" ht="14.25" spans="18:19">
      <c r="R1358" s="28"/>
      <c r="S1358" s="29"/>
    </row>
    <row r="1359" ht="14.25" spans="18:19">
      <c r="R1359" s="28"/>
      <c r="S1359" s="29"/>
    </row>
    <row r="1360" ht="14.25" spans="18:19">
      <c r="R1360" s="28"/>
      <c r="S1360" s="29"/>
    </row>
    <row r="1361" ht="14.25" spans="18:19">
      <c r="R1361" s="28"/>
      <c r="S1361" s="29"/>
    </row>
    <row r="1362" ht="14.25" spans="18:19">
      <c r="R1362" s="28"/>
      <c r="S1362" s="29"/>
    </row>
    <row r="1363" ht="14.25" spans="18:19">
      <c r="R1363" s="28"/>
      <c r="S1363" s="29"/>
    </row>
    <row r="1364" ht="14.25" spans="18:19">
      <c r="R1364" s="28"/>
      <c r="S1364" s="29"/>
    </row>
    <row r="1365" ht="14.25" spans="18:19">
      <c r="R1365" s="28"/>
      <c r="S1365" s="29"/>
    </row>
    <row r="1366" ht="14.25" spans="18:19">
      <c r="R1366" s="28"/>
      <c r="S1366" s="29"/>
    </row>
    <row r="1367" ht="14.25" spans="18:19">
      <c r="R1367" s="28"/>
      <c r="S1367" s="29"/>
    </row>
    <row r="1368" ht="14.25" spans="18:19">
      <c r="R1368" s="28"/>
      <c r="S1368" s="29"/>
    </row>
    <row r="1369" ht="14.25" spans="18:19">
      <c r="R1369" s="28"/>
      <c r="S1369" s="29"/>
    </row>
    <row r="1370" ht="14.25" spans="18:19">
      <c r="R1370" s="28"/>
      <c r="S1370" s="29"/>
    </row>
    <row r="1371" ht="14.25" spans="18:19">
      <c r="R1371" s="28"/>
      <c r="S1371" s="29"/>
    </row>
    <row r="1372" ht="14.25" spans="18:19">
      <c r="R1372" s="28"/>
      <c r="S1372" s="29"/>
    </row>
    <row r="1373" ht="14.25" spans="18:19">
      <c r="R1373" s="28"/>
      <c r="S1373" s="29"/>
    </row>
    <row r="1374" ht="14.25" spans="18:19">
      <c r="R1374" s="28"/>
      <c r="S1374" s="29"/>
    </row>
    <row r="1375" ht="14.25" spans="18:19">
      <c r="R1375" s="28"/>
      <c r="S1375" s="29"/>
    </row>
    <row r="1376" ht="14.25" spans="18:19">
      <c r="R1376" s="28"/>
      <c r="S1376" s="29"/>
    </row>
    <row r="1377" ht="14.25" spans="18:19">
      <c r="R1377" s="28"/>
      <c r="S1377" s="29"/>
    </row>
    <row r="1378" ht="14.25" spans="18:19">
      <c r="R1378" s="28"/>
      <c r="S1378" s="29"/>
    </row>
    <row r="1379" ht="14.25" spans="18:19">
      <c r="R1379" s="28"/>
      <c r="S1379" s="29"/>
    </row>
    <row r="1380" ht="14.25" spans="18:19">
      <c r="R1380" s="28"/>
      <c r="S1380" s="29"/>
    </row>
    <row r="1381" ht="14.25" spans="18:19">
      <c r="R1381" s="28"/>
      <c r="S1381" s="29"/>
    </row>
    <row r="1382" ht="14.25" spans="18:19">
      <c r="R1382" s="28"/>
      <c r="S1382" s="29"/>
    </row>
    <row r="1383" ht="14.25" spans="18:19">
      <c r="R1383" s="28"/>
      <c r="S1383" s="29"/>
    </row>
    <row r="1384" ht="14.25" spans="18:19">
      <c r="R1384" s="28"/>
      <c r="S1384" s="29"/>
    </row>
    <row r="1385" ht="14.25" spans="18:19">
      <c r="R1385" s="28"/>
      <c r="S1385" s="29"/>
    </row>
    <row r="1386" ht="14.25" spans="18:19">
      <c r="R1386" s="28"/>
      <c r="S1386" s="29"/>
    </row>
    <row r="1387" ht="14.25" spans="18:19">
      <c r="R1387" s="28"/>
      <c r="S1387" s="29"/>
    </row>
    <row r="1388" ht="14.25" spans="18:19">
      <c r="R1388" s="28"/>
      <c r="S1388" s="29"/>
    </row>
    <row r="1389" ht="14.25" spans="18:19">
      <c r="R1389" s="28"/>
      <c r="S1389" s="29"/>
    </row>
    <row r="1390" ht="14.25" spans="18:19">
      <c r="R1390" s="28"/>
      <c r="S1390" s="29"/>
    </row>
    <row r="1391" ht="14.25" spans="18:19">
      <c r="R1391" s="28"/>
      <c r="S1391" s="29"/>
    </row>
    <row r="1392" ht="14.25" spans="18:19">
      <c r="R1392" s="28"/>
      <c r="S1392" s="29"/>
    </row>
    <row r="1393" ht="14.25" spans="18:19">
      <c r="R1393" s="28"/>
      <c r="S1393" s="29"/>
    </row>
    <row r="1394" ht="14.25" spans="18:19">
      <c r="R1394" s="28"/>
      <c r="S1394" s="29"/>
    </row>
    <row r="1395" ht="14.25" spans="18:19">
      <c r="R1395" s="28"/>
      <c r="S1395" s="29"/>
    </row>
    <row r="1396" ht="14.25" spans="18:19">
      <c r="R1396" s="28"/>
      <c r="S1396" s="29"/>
    </row>
    <row r="1397" ht="14.25" spans="18:19">
      <c r="R1397" s="28"/>
      <c r="S1397" s="29"/>
    </row>
    <row r="1398" ht="14.25" spans="18:19">
      <c r="R1398" s="28"/>
      <c r="S1398" s="29"/>
    </row>
    <row r="1399" ht="14.25" spans="18:19">
      <c r="R1399" s="28"/>
      <c r="S1399" s="29"/>
    </row>
    <row r="1400" ht="14.25" spans="18:19">
      <c r="R1400" s="28"/>
      <c r="S1400" s="29"/>
    </row>
    <row r="1401" ht="14.25" spans="18:19">
      <c r="R1401" s="28"/>
      <c r="S1401" s="29"/>
    </row>
    <row r="1402" ht="14.25" spans="18:19">
      <c r="R1402" s="28"/>
      <c r="S1402" s="29"/>
    </row>
    <row r="1403" ht="14.25" spans="18:19">
      <c r="R1403" s="28"/>
      <c r="S1403" s="29"/>
    </row>
    <row r="1404" ht="14.25" spans="18:19">
      <c r="R1404" s="28"/>
      <c r="S1404" s="29"/>
    </row>
    <row r="1405" ht="14.25" spans="18:19">
      <c r="R1405" s="28"/>
      <c r="S1405" s="29"/>
    </row>
    <row r="1406" ht="14.25" spans="18:19">
      <c r="R1406" s="28"/>
      <c r="S1406" s="29"/>
    </row>
    <row r="1407" ht="14.25" spans="18:19">
      <c r="R1407" s="28"/>
      <c r="S1407" s="29"/>
    </row>
    <row r="1408" ht="14.25" spans="18:19">
      <c r="R1408" s="28"/>
      <c r="S1408" s="29"/>
    </row>
    <row r="1409" ht="14.25" spans="18:19">
      <c r="R1409" s="28"/>
      <c r="S1409" s="29"/>
    </row>
    <row r="1410" ht="14.25" spans="18:19">
      <c r="R1410" s="28"/>
      <c r="S1410" s="29"/>
    </row>
    <row r="1411" ht="14.25" spans="18:19">
      <c r="R1411" s="28"/>
      <c r="S1411" s="29"/>
    </row>
    <row r="1412" ht="14.25" spans="18:19">
      <c r="R1412" s="28"/>
      <c r="S1412" s="29"/>
    </row>
    <row r="1413" ht="14.25" spans="18:19">
      <c r="R1413" s="28"/>
      <c r="S1413" s="29"/>
    </row>
    <row r="1414" ht="14.25" spans="18:19">
      <c r="R1414" s="28"/>
      <c r="S1414" s="29"/>
    </row>
    <row r="1415" ht="14.25" spans="18:19">
      <c r="R1415" s="28"/>
      <c r="S1415" s="29"/>
    </row>
    <row r="1416" ht="14.25" spans="18:19">
      <c r="R1416" s="28"/>
      <c r="S1416" s="29"/>
    </row>
    <row r="1417" ht="14.25" spans="18:19">
      <c r="R1417" s="28"/>
      <c r="S1417" s="29"/>
    </row>
    <row r="1418" ht="14.25" spans="18:19">
      <c r="R1418" s="28"/>
      <c r="S1418" s="29"/>
    </row>
    <row r="1419" ht="14.25" spans="18:19">
      <c r="R1419" s="28"/>
      <c r="S1419" s="29"/>
    </row>
    <row r="1420" ht="14.25" spans="18:19">
      <c r="R1420" s="28"/>
      <c r="S1420" s="29"/>
    </row>
    <row r="1421" ht="14.25" spans="18:19">
      <c r="R1421" s="28"/>
      <c r="S1421" s="29"/>
    </row>
    <row r="1422" ht="14.25" spans="18:19">
      <c r="R1422" s="28"/>
      <c r="S1422" s="29"/>
    </row>
    <row r="1423" ht="14.25" spans="18:19">
      <c r="R1423" s="28"/>
      <c r="S1423" s="29"/>
    </row>
    <row r="1424" ht="14.25" spans="18:19">
      <c r="R1424" s="28"/>
      <c r="S1424" s="29"/>
    </row>
    <row r="1425" ht="14.25" spans="18:19">
      <c r="R1425" s="28"/>
      <c r="S1425" s="29"/>
    </row>
    <row r="1426" ht="14.25" spans="18:19">
      <c r="R1426" s="28"/>
      <c r="S1426" s="29"/>
    </row>
    <row r="1427" ht="14.25" spans="18:19">
      <c r="R1427" s="28"/>
      <c r="S1427" s="29"/>
    </row>
    <row r="1428" ht="14.25" spans="18:19">
      <c r="R1428" s="28"/>
      <c r="S1428" s="29"/>
    </row>
    <row r="1429" ht="14.25" spans="18:19">
      <c r="R1429" s="28"/>
      <c r="S1429" s="29"/>
    </row>
    <row r="1430" ht="14.25" spans="18:19">
      <c r="R1430" s="28"/>
      <c r="S1430" s="29"/>
    </row>
    <row r="1431" ht="14.25" spans="18:19">
      <c r="R1431" s="28"/>
      <c r="S1431" s="29"/>
    </row>
    <row r="1432" ht="14.25" spans="18:19">
      <c r="R1432" s="28"/>
      <c r="S1432" s="29"/>
    </row>
    <row r="1433" ht="14.25" spans="18:19">
      <c r="R1433" s="28"/>
      <c r="S1433" s="29"/>
    </row>
    <row r="1434" ht="14.25" spans="18:19">
      <c r="R1434" s="28"/>
      <c r="S1434" s="29"/>
    </row>
    <row r="1435" ht="14.25" spans="18:19">
      <c r="R1435" s="28"/>
      <c r="S1435" s="29"/>
    </row>
    <row r="1436" ht="14.25" spans="18:19">
      <c r="R1436" s="28"/>
      <c r="S1436" s="29"/>
    </row>
    <row r="1437" ht="14.25" spans="18:19">
      <c r="R1437" s="28"/>
      <c r="S1437" s="29"/>
    </row>
    <row r="1438" ht="14.25" spans="18:19">
      <c r="R1438" s="28"/>
      <c r="S1438" s="29"/>
    </row>
    <row r="1439" ht="14.25" spans="18:19">
      <c r="R1439" s="28"/>
      <c r="S1439" s="29"/>
    </row>
    <row r="1440" ht="14.25" spans="18:19">
      <c r="R1440" s="28"/>
      <c r="S1440" s="29"/>
    </row>
    <row r="1441" ht="14.25" spans="18:19">
      <c r="R1441" s="28"/>
      <c r="S1441" s="29"/>
    </row>
    <row r="1442" ht="14.25" spans="18:19">
      <c r="R1442" s="28"/>
      <c r="S1442" s="29"/>
    </row>
    <row r="1443" ht="14.25" spans="18:19">
      <c r="R1443" s="28"/>
      <c r="S1443" s="29"/>
    </row>
    <row r="1444" ht="14.25" spans="18:19">
      <c r="R1444" s="28"/>
      <c r="S1444" s="29"/>
    </row>
    <row r="1445" ht="14.25" spans="18:19">
      <c r="R1445" s="28"/>
      <c r="S1445" s="29"/>
    </row>
    <row r="1446" ht="14.25" spans="18:19">
      <c r="R1446" s="28"/>
      <c r="S1446" s="29"/>
    </row>
    <row r="1447" ht="14.25" spans="18:19">
      <c r="R1447" s="28"/>
      <c r="S1447" s="29"/>
    </row>
    <row r="1448" ht="14.25" spans="18:19">
      <c r="R1448" s="28"/>
      <c r="S1448" s="29"/>
    </row>
    <row r="1449" ht="14.25" spans="18:19">
      <c r="R1449" s="28"/>
      <c r="S1449" s="29"/>
    </row>
    <row r="1450" ht="14.25" spans="18:19">
      <c r="R1450" s="28"/>
      <c r="S1450" s="29"/>
    </row>
    <row r="1451" ht="14.25" spans="18:19">
      <c r="R1451" s="28"/>
      <c r="S1451" s="29"/>
    </row>
    <row r="1452" ht="14.25" spans="18:19">
      <c r="R1452" s="28"/>
      <c r="S1452" s="29"/>
    </row>
    <row r="1453" ht="14.25" spans="18:19">
      <c r="R1453" s="28"/>
      <c r="S1453" s="29"/>
    </row>
    <row r="1454" ht="14.25" spans="18:19">
      <c r="R1454" s="28"/>
      <c r="S1454" s="29"/>
    </row>
    <row r="1455" ht="14.25" spans="18:19">
      <c r="R1455" s="28"/>
      <c r="S1455" s="29"/>
    </row>
    <row r="1456" ht="14.25" spans="18:19">
      <c r="R1456" s="28"/>
      <c r="S1456" s="29"/>
    </row>
    <row r="1457" ht="14.25" spans="18:19">
      <c r="R1457" s="28"/>
      <c r="S1457" s="29"/>
    </row>
    <row r="1458" ht="14.25" spans="18:19">
      <c r="R1458" s="28"/>
      <c r="S1458" s="29"/>
    </row>
    <row r="1459" ht="14.25" spans="18:19">
      <c r="R1459" s="28"/>
      <c r="S1459" s="29"/>
    </row>
    <row r="1460" ht="14.25" spans="18:19">
      <c r="R1460" s="28"/>
      <c r="S1460" s="29"/>
    </row>
    <row r="1461" ht="14.25" spans="18:19">
      <c r="R1461" s="28"/>
      <c r="S1461" s="29"/>
    </row>
    <row r="1462" ht="14.25" spans="18:19">
      <c r="R1462" s="28"/>
      <c r="S1462" s="29"/>
    </row>
    <row r="1463" ht="14.25" spans="18:19">
      <c r="R1463" s="28"/>
      <c r="S1463" s="29"/>
    </row>
    <row r="1464" ht="14.25" spans="18:19">
      <c r="R1464" s="28"/>
      <c r="S1464" s="29"/>
    </row>
    <row r="1465" ht="14.25" spans="18:19">
      <c r="R1465" s="28"/>
      <c r="S1465" s="29"/>
    </row>
    <row r="1466" ht="14.25" spans="18:19">
      <c r="R1466" s="28"/>
      <c r="S1466" s="29"/>
    </row>
    <row r="1467" ht="14.25" spans="18:19">
      <c r="R1467" s="28"/>
      <c r="S1467" s="29"/>
    </row>
    <row r="1468" ht="14.25" spans="18:19">
      <c r="R1468" s="28"/>
      <c r="S1468" s="29"/>
    </row>
    <row r="1469" ht="14.25" spans="18:19">
      <c r="R1469" s="28"/>
      <c r="S1469" s="29"/>
    </row>
    <row r="1470" ht="14.25" spans="18:19">
      <c r="R1470" s="28"/>
      <c r="S1470" s="29"/>
    </row>
    <row r="1471" ht="14.25" spans="18:19">
      <c r="R1471" s="28"/>
      <c r="S1471" s="29"/>
    </row>
    <row r="1472" ht="14.25" spans="18:19">
      <c r="R1472" s="28"/>
      <c r="S1472" s="29"/>
    </row>
    <row r="1473" ht="14.25" spans="18:19">
      <c r="R1473" s="28"/>
      <c r="S1473" s="29"/>
    </row>
    <row r="1474" ht="14.25" spans="18:19">
      <c r="R1474" s="28"/>
      <c r="S1474" s="29"/>
    </row>
    <row r="1475" ht="14.25" spans="18:19">
      <c r="R1475" s="28"/>
      <c r="S1475" s="29"/>
    </row>
    <row r="1476" ht="14.25" spans="18:19">
      <c r="R1476" s="28"/>
      <c r="S1476" s="29"/>
    </row>
    <row r="1477" ht="14.25" spans="18:19">
      <c r="R1477" s="28"/>
      <c r="S1477" s="29"/>
    </row>
    <row r="1478" ht="14.25" spans="18:19">
      <c r="R1478" s="28"/>
      <c r="S1478" s="29"/>
    </row>
    <row r="1479" ht="14.25" spans="18:19">
      <c r="R1479" s="28"/>
      <c r="S1479" s="29"/>
    </row>
    <row r="1480" ht="14.25" spans="18:19">
      <c r="R1480" s="28"/>
      <c r="S1480" s="29"/>
    </row>
    <row r="1481" ht="14.25" spans="18:19">
      <c r="R1481" s="28"/>
      <c r="S1481" s="29"/>
    </row>
    <row r="1482" ht="14.25" spans="18:19">
      <c r="R1482" s="28"/>
      <c r="S1482" s="29"/>
    </row>
    <row r="1483" ht="14.25" spans="18:19">
      <c r="R1483" s="28"/>
      <c r="S1483" s="29"/>
    </row>
    <row r="1484" ht="14.25" spans="18:19">
      <c r="R1484" s="28"/>
      <c r="S1484" s="29"/>
    </row>
    <row r="1485" ht="14.25" spans="18:19">
      <c r="R1485" s="28"/>
      <c r="S1485" s="29"/>
    </row>
    <row r="1486" ht="14.25" spans="18:19">
      <c r="R1486" s="28"/>
      <c r="S1486" s="29"/>
    </row>
    <row r="1487" ht="14.25" spans="18:19">
      <c r="R1487" s="28"/>
      <c r="S1487" s="29"/>
    </row>
    <row r="1488" ht="14.25" spans="18:19">
      <c r="R1488" s="28"/>
      <c r="S1488" s="29"/>
    </row>
    <row r="1489" ht="14.25" spans="18:19">
      <c r="R1489" s="28"/>
      <c r="S1489" s="29"/>
    </row>
    <row r="1490" ht="14.25" spans="18:19">
      <c r="R1490" s="28"/>
      <c r="S1490" s="29"/>
    </row>
    <row r="1491" ht="14.25" spans="18:19">
      <c r="R1491" s="28"/>
      <c r="S1491" s="29"/>
    </row>
    <row r="1492" ht="14.25" spans="18:19">
      <c r="R1492" s="28"/>
      <c r="S1492" s="29"/>
    </row>
    <row r="1493" ht="14.25" spans="18:19">
      <c r="R1493" s="28"/>
      <c r="S1493" s="29"/>
    </row>
    <row r="1494" ht="14.25" spans="18:19">
      <c r="R1494" s="28"/>
      <c r="S1494" s="29"/>
    </row>
    <row r="1495" ht="14.25" spans="18:19">
      <c r="R1495" s="28"/>
      <c r="S1495" s="29"/>
    </row>
    <row r="1496" ht="14.25" spans="18:19">
      <c r="R1496" s="28"/>
      <c r="S1496" s="29"/>
    </row>
    <row r="1497" ht="14.25" spans="18:19">
      <c r="R1497" s="28"/>
      <c r="S1497" s="29"/>
    </row>
    <row r="1498" ht="14.25" spans="18:19">
      <c r="R1498" s="28"/>
      <c r="S1498" s="29"/>
    </row>
    <row r="1499" ht="14.25" spans="18:19">
      <c r="R1499" s="28"/>
      <c r="S1499" s="29"/>
    </row>
    <row r="1500" ht="14.25" spans="18:19">
      <c r="R1500" s="28"/>
      <c r="S1500" s="29"/>
    </row>
    <row r="1501" ht="14.25" spans="18:19">
      <c r="R1501" s="28"/>
      <c r="S1501" s="29"/>
    </row>
    <row r="1502" ht="14.25" spans="18:19">
      <c r="R1502" s="28"/>
      <c r="S1502" s="29"/>
    </row>
    <row r="1503" ht="14.25" spans="18:19">
      <c r="R1503" s="28"/>
      <c r="S1503" s="29"/>
    </row>
    <row r="1504" ht="14.25" spans="18:19">
      <c r="R1504" s="28"/>
      <c r="S1504" s="29"/>
    </row>
    <row r="1505" ht="14.25" spans="18:19">
      <c r="R1505" s="28"/>
      <c r="S1505" s="29"/>
    </row>
    <row r="1506" ht="14.25" spans="18:19">
      <c r="R1506" s="28"/>
      <c r="S1506" s="29"/>
    </row>
    <row r="1507" ht="14.25" spans="18:19">
      <c r="R1507" s="28"/>
      <c r="S1507" s="29"/>
    </row>
    <row r="1508" ht="14.25" spans="18:19">
      <c r="R1508" s="28"/>
      <c r="S1508" s="29"/>
    </row>
    <row r="1509" ht="14.25" spans="18:19">
      <c r="R1509" s="28"/>
      <c r="S1509" s="29"/>
    </row>
    <row r="1510" ht="14.25" spans="18:19">
      <c r="R1510" s="28"/>
      <c r="S1510" s="29"/>
    </row>
    <row r="1511" ht="14.25" spans="18:19">
      <c r="R1511" s="28"/>
      <c r="S1511" s="29"/>
    </row>
    <row r="1512" ht="14.25" spans="18:19">
      <c r="R1512" s="28"/>
      <c r="S1512" s="29"/>
    </row>
    <row r="1513" ht="14.25" spans="18:19">
      <c r="R1513" s="28"/>
      <c r="S1513" s="29"/>
    </row>
    <row r="1514" ht="14.25" spans="18:19">
      <c r="R1514" s="28"/>
      <c r="S1514" s="29"/>
    </row>
    <row r="1515" ht="14.25" spans="18:19">
      <c r="R1515" s="28"/>
      <c r="S1515" s="29"/>
    </row>
    <row r="1516" ht="14.25" spans="18:19">
      <c r="R1516" s="28"/>
      <c r="S1516" s="29"/>
    </row>
    <row r="1517" ht="14.25" spans="18:19">
      <c r="R1517" s="28"/>
      <c r="S1517" s="29"/>
    </row>
    <row r="1518" ht="14.25" spans="18:19">
      <c r="R1518" s="28"/>
      <c r="S1518" s="29"/>
    </row>
    <row r="1519" ht="14.25" spans="18:19">
      <c r="R1519" s="28"/>
      <c r="S1519" s="29"/>
    </row>
    <row r="1520" ht="14.25" spans="18:19">
      <c r="R1520" s="28"/>
      <c r="S1520" s="29"/>
    </row>
    <row r="1521" ht="14.25" spans="18:19">
      <c r="R1521" s="28"/>
      <c r="S1521" s="29"/>
    </row>
    <row r="1522" ht="14.25" spans="18:19">
      <c r="R1522" s="28"/>
      <c r="S1522" s="29"/>
    </row>
    <row r="1523" ht="14.25" spans="18:19">
      <c r="R1523" s="28"/>
      <c r="S1523" s="29"/>
    </row>
    <row r="1524" ht="14.25" spans="18:19">
      <c r="R1524" s="28"/>
      <c r="S1524" s="29"/>
    </row>
    <row r="1525" ht="14.25" spans="18:19">
      <c r="R1525" s="28"/>
      <c r="S1525" s="29"/>
    </row>
    <row r="1526" ht="14.25" spans="18:19">
      <c r="R1526" s="28"/>
      <c r="S1526" s="29"/>
    </row>
    <row r="1527" ht="14.25" spans="18:19">
      <c r="R1527" s="28"/>
      <c r="S1527" s="29"/>
    </row>
    <row r="1528" ht="14.25" spans="18:19">
      <c r="R1528" s="28"/>
      <c r="S1528" s="29"/>
    </row>
    <row r="1529" ht="14.25" spans="18:19">
      <c r="R1529" s="28"/>
      <c r="S1529" s="29"/>
    </row>
    <row r="1530" ht="14.25" spans="18:19">
      <c r="R1530" s="28"/>
      <c r="S1530" s="29"/>
    </row>
    <row r="1531" ht="14.25" spans="18:19">
      <c r="R1531" s="28"/>
      <c r="S1531" s="29"/>
    </row>
    <row r="1532" ht="14.25" spans="18:19">
      <c r="R1532" s="28"/>
      <c r="S1532" s="29"/>
    </row>
    <row r="1533" ht="14.25" spans="18:19">
      <c r="R1533" s="28"/>
      <c r="S1533" s="29"/>
    </row>
    <row r="1534" ht="14.25" spans="18:19">
      <c r="R1534" s="28"/>
      <c r="S1534" s="29"/>
    </row>
    <row r="1535" ht="14.25" spans="18:19">
      <c r="R1535" s="28"/>
      <c r="S1535" s="29"/>
    </row>
    <row r="1536" ht="14.25" spans="18:19">
      <c r="R1536" s="28"/>
      <c r="S1536" s="29"/>
    </row>
    <row r="1537" ht="14.25" spans="18:19">
      <c r="R1537" s="28"/>
      <c r="S1537" s="29"/>
    </row>
    <row r="1538" ht="14.25" spans="18:19">
      <c r="R1538" s="28"/>
      <c r="S1538" s="29"/>
    </row>
    <row r="1539" ht="14.25" spans="18:19">
      <c r="R1539" s="28"/>
      <c r="S1539" s="29"/>
    </row>
    <row r="1540" ht="14.25" spans="18:19">
      <c r="R1540" s="28"/>
      <c r="S1540" s="29"/>
    </row>
    <row r="1541" ht="14.25" spans="18:19">
      <c r="R1541" s="28"/>
      <c r="S1541" s="29"/>
    </row>
    <row r="1542" ht="14.25" spans="18:19">
      <c r="R1542" s="28"/>
      <c r="S1542" s="29"/>
    </row>
    <row r="1543" ht="14.25" spans="18:19">
      <c r="R1543" s="28"/>
      <c r="S1543" s="29"/>
    </row>
    <row r="1544" ht="14.25" spans="18:19">
      <c r="R1544" s="28"/>
      <c r="S1544" s="29"/>
    </row>
    <row r="1545" ht="14.25" spans="18:19">
      <c r="R1545" s="28"/>
      <c r="S1545" s="29"/>
    </row>
    <row r="1546" ht="14.25" spans="18:19">
      <c r="R1546" s="28"/>
      <c r="S1546" s="29"/>
    </row>
    <row r="1547" ht="14.25" spans="18:19">
      <c r="R1547" s="28"/>
      <c r="S1547" s="29"/>
    </row>
    <row r="1548" ht="14.25" spans="18:19">
      <c r="R1548" s="28"/>
      <c r="S1548" s="29"/>
    </row>
    <row r="1549" ht="14.25" spans="18:19">
      <c r="R1549" s="28"/>
      <c r="S1549" s="29"/>
    </row>
    <row r="1550" ht="14.25" spans="18:19">
      <c r="R1550" s="28"/>
      <c r="S1550" s="29"/>
    </row>
    <row r="1551" ht="14.25" spans="18:19">
      <c r="R1551" s="28"/>
      <c r="S1551" s="29"/>
    </row>
    <row r="1552" ht="14.25" spans="18:19">
      <c r="R1552" s="28"/>
      <c r="S1552" s="29"/>
    </row>
    <row r="1553" ht="14.25" spans="18:19">
      <c r="R1553" s="28"/>
      <c r="S1553" s="29"/>
    </row>
    <row r="1554" ht="14.25" spans="18:19">
      <c r="R1554" s="28"/>
      <c r="S1554" s="29"/>
    </row>
    <row r="1555" ht="14.25" spans="18:19">
      <c r="R1555" s="28"/>
      <c r="S1555" s="29"/>
    </row>
    <row r="1556" ht="14.25" spans="18:19">
      <c r="R1556" s="28"/>
      <c r="S1556" s="29"/>
    </row>
    <row r="1557" ht="14.25" spans="18:19">
      <c r="R1557" s="28"/>
      <c r="S1557" s="29"/>
    </row>
    <row r="1558" ht="14.25" spans="18:19">
      <c r="R1558" s="28"/>
      <c r="S1558" s="29"/>
    </row>
    <row r="1559" ht="14.25" spans="18:19">
      <c r="R1559" s="28"/>
      <c r="S1559" s="29"/>
    </row>
    <row r="1560" ht="14.25" spans="18:19">
      <c r="R1560" s="28"/>
      <c r="S1560" s="29"/>
    </row>
    <row r="1561" ht="14.25" spans="18:19">
      <c r="R1561" s="28"/>
      <c r="S1561" s="29"/>
    </row>
    <row r="1562" ht="14.25" spans="18:19">
      <c r="R1562" s="28"/>
      <c r="S1562" s="29"/>
    </row>
    <row r="1563" ht="14.25" spans="18:19">
      <c r="R1563" s="28"/>
      <c r="S1563" s="29"/>
    </row>
    <row r="1564" ht="14.25" spans="18:19">
      <c r="R1564" s="28"/>
      <c r="S1564" s="29"/>
    </row>
    <row r="1565" ht="14.25" spans="18:19">
      <c r="R1565" s="28"/>
      <c r="S1565" s="29"/>
    </row>
    <row r="1566" ht="14.25" spans="18:19">
      <c r="R1566" s="28"/>
      <c r="S1566" s="29"/>
    </row>
    <row r="1567" ht="14.25" spans="18:19">
      <c r="R1567" s="28"/>
      <c r="S1567" s="29"/>
    </row>
    <row r="1568" ht="14.25" spans="18:19">
      <c r="R1568" s="28"/>
      <c r="S1568" s="29"/>
    </row>
    <row r="1569" ht="14.25" spans="18:19">
      <c r="R1569" s="28"/>
      <c r="S1569" s="29"/>
    </row>
    <row r="1570" ht="14.25" spans="18:19">
      <c r="R1570" s="28"/>
      <c r="S1570" s="29"/>
    </row>
    <row r="1571" ht="14.25" spans="18:19">
      <c r="R1571" s="28"/>
      <c r="S1571" s="29"/>
    </row>
    <row r="1572" ht="14.25" spans="18:19">
      <c r="R1572" s="28"/>
      <c r="S1572" s="29"/>
    </row>
    <row r="1573" ht="14.25" spans="18:19">
      <c r="R1573" s="28"/>
      <c r="S1573" s="29"/>
    </row>
    <row r="1574" ht="14.25" spans="18:19">
      <c r="R1574" s="28"/>
      <c r="S1574" s="29"/>
    </row>
    <row r="1575" ht="14.25" spans="18:19">
      <c r="R1575" s="28"/>
      <c r="S1575" s="29"/>
    </row>
    <row r="1576" ht="14.25" spans="18:19">
      <c r="R1576" s="28"/>
      <c r="S1576" s="29"/>
    </row>
    <row r="1577" ht="14.25" spans="18:19">
      <c r="R1577" s="28"/>
      <c r="S1577" s="29"/>
    </row>
    <row r="1578" ht="14.25" spans="18:19">
      <c r="R1578" s="28"/>
      <c r="S1578" s="29"/>
    </row>
    <row r="1579" ht="14.25" spans="18:19">
      <c r="R1579" s="28"/>
      <c r="S1579" s="29"/>
    </row>
    <row r="1580" ht="14.25" spans="18:19">
      <c r="R1580" s="28"/>
      <c r="S1580" s="29"/>
    </row>
    <row r="1581" ht="14.25" spans="18:19">
      <c r="R1581" s="28"/>
      <c r="S1581" s="29"/>
    </row>
    <row r="1582" ht="14.25" spans="18:19">
      <c r="R1582" s="28"/>
      <c r="S1582" s="29"/>
    </row>
    <row r="1583" ht="14.25" spans="18:19">
      <c r="R1583" s="28"/>
      <c r="S1583" s="29"/>
    </row>
    <row r="1584" ht="14.25" spans="18:19">
      <c r="R1584" s="28"/>
      <c r="S1584" s="29"/>
    </row>
    <row r="1585" ht="14.25" spans="18:19">
      <c r="R1585" s="28"/>
      <c r="S1585" s="29"/>
    </row>
    <row r="1586" ht="14.25" spans="18:19">
      <c r="R1586" s="28"/>
      <c r="S1586" s="29"/>
    </row>
    <row r="1587" ht="14.25" spans="18:19">
      <c r="R1587" s="28"/>
      <c r="S1587" s="29"/>
    </row>
    <row r="1588" ht="14.25" spans="18:19">
      <c r="R1588" s="28"/>
      <c r="S1588" s="29"/>
    </row>
    <row r="1589" ht="14.25" spans="18:19">
      <c r="R1589" s="28"/>
      <c r="S1589" s="29"/>
    </row>
    <row r="1590" ht="14.25" spans="18:19">
      <c r="R1590" s="28"/>
      <c r="S1590" s="29"/>
    </row>
    <row r="1591" ht="14.25" spans="18:19">
      <c r="R1591" s="28"/>
      <c r="S1591" s="29"/>
    </row>
    <row r="1592" ht="14.25" spans="18:19">
      <c r="R1592" s="28"/>
      <c r="S1592" s="29"/>
    </row>
    <row r="1593" ht="14.25" spans="18:19">
      <c r="R1593" s="28"/>
      <c r="S1593" s="29"/>
    </row>
    <row r="1594" ht="14.25" spans="18:19">
      <c r="R1594" s="28"/>
      <c r="S1594" s="29"/>
    </row>
    <row r="1595" ht="14.25" spans="18:19">
      <c r="R1595" s="28"/>
      <c r="S1595" s="29"/>
    </row>
    <row r="1596" ht="14.25" spans="18:19">
      <c r="R1596" s="28"/>
      <c r="S1596" s="29"/>
    </row>
    <row r="1597" ht="14.25" spans="18:19">
      <c r="R1597" s="28"/>
      <c r="S1597" s="29"/>
    </row>
    <row r="1598" ht="14.25" spans="18:19">
      <c r="R1598" s="28"/>
      <c r="S1598" s="29"/>
    </row>
    <row r="1599" ht="14.25" spans="18:19">
      <c r="R1599" s="28"/>
      <c r="S1599" s="29"/>
    </row>
    <row r="1600" ht="14.25" spans="18:19">
      <c r="R1600" s="28"/>
      <c r="S1600" s="29"/>
    </row>
    <row r="1601" ht="14.25" spans="18:19">
      <c r="R1601" s="28"/>
      <c r="S1601" s="29"/>
    </row>
    <row r="1602" ht="14.25" spans="18:19">
      <c r="R1602" s="28"/>
      <c r="S1602" s="29"/>
    </row>
    <row r="1603" ht="14.25" spans="18:19">
      <c r="R1603" s="28"/>
      <c r="S1603" s="29"/>
    </row>
    <row r="1604" ht="14.25" spans="18:19">
      <c r="R1604" s="28"/>
      <c r="S1604" s="29"/>
    </row>
    <row r="1605" ht="14.25" spans="18:19">
      <c r="R1605" s="28"/>
      <c r="S1605" s="29"/>
    </row>
    <row r="1606" ht="14.25" spans="18:19">
      <c r="R1606" s="28"/>
      <c r="S1606" s="29"/>
    </row>
    <row r="1607" ht="14.25" spans="18:19">
      <c r="R1607" s="28"/>
      <c r="S1607" s="29"/>
    </row>
    <row r="1608" ht="14.25" spans="18:19">
      <c r="R1608" s="28"/>
      <c r="S1608" s="29"/>
    </row>
    <row r="1609" ht="14.25" spans="18:19">
      <c r="R1609" s="28"/>
      <c r="S1609" s="29"/>
    </row>
    <row r="1610" ht="14.25" spans="18:19">
      <c r="R1610" s="28"/>
      <c r="S1610" s="29"/>
    </row>
    <row r="1611" ht="14.25" spans="18:19">
      <c r="R1611" s="28"/>
      <c r="S1611" s="29"/>
    </row>
    <row r="1612" ht="14.25" spans="18:19">
      <c r="R1612" s="28"/>
      <c r="S1612" s="29"/>
    </row>
    <row r="1613" ht="14.25" spans="18:19">
      <c r="R1613" s="28"/>
      <c r="S1613" s="29"/>
    </row>
    <row r="1614" ht="14.25" spans="18:19">
      <c r="R1614" s="28"/>
      <c r="S1614" s="29"/>
    </row>
    <row r="1615" ht="14.25" spans="18:19">
      <c r="R1615" s="28"/>
      <c r="S1615" s="29"/>
    </row>
    <row r="1616" ht="14.25" spans="18:19">
      <c r="R1616" s="28"/>
      <c r="S1616" s="29"/>
    </row>
    <row r="1617" ht="14.25" spans="18:19">
      <c r="R1617" s="28"/>
      <c r="S1617" s="29"/>
    </row>
    <row r="1618" ht="14.25" spans="18:19">
      <c r="R1618" s="28"/>
      <c r="S1618" s="29"/>
    </row>
    <row r="1619" ht="14.25" spans="18:19">
      <c r="R1619" s="28"/>
      <c r="S1619" s="29"/>
    </row>
    <row r="1620" ht="14.25" spans="18:19">
      <c r="R1620" s="28"/>
      <c r="S1620" s="29"/>
    </row>
    <row r="1621" ht="14.25" spans="18:19">
      <c r="R1621" s="28"/>
      <c r="S1621" s="29"/>
    </row>
    <row r="1622" ht="14.25" spans="18:19">
      <c r="R1622" s="28"/>
      <c r="S1622" s="29"/>
    </row>
    <row r="1623" ht="14.25" spans="18:19">
      <c r="R1623" s="28"/>
      <c r="S1623" s="29"/>
    </row>
    <row r="1624" ht="14.25" spans="18:19">
      <c r="R1624" s="28"/>
      <c r="S1624" s="29"/>
    </row>
    <row r="1625" ht="14.25" spans="18:19">
      <c r="R1625" s="28"/>
      <c r="S1625" s="29"/>
    </row>
    <row r="1626" ht="14.25" spans="18:19">
      <c r="R1626" s="28"/>
      <c r="S1626" s="29"/>
    </row>
    <row r="1627" ht="14.25" spans="18:19">
      <c r="R1627" s="28"/>
      <c r="S1627" s="29"/>
    </row>
    <row r="1628" ht="14.25" spans="18:19">
      <c r="R1628" s="28"/>
      <c r="S1628" s="29"/>
    </row>
    <row r="1629" ht="14.25" spans="18:19">
      <c r="R1629" s="28"/>
      <c r="S1629" s="29"/>
    </row>
    <row r="1630" ht="14.25" spans="18:19">
      <c r="R1630" s="28"/>
      <c r="S1630" s="29"/>
    </row>
    <row r="1631" ht="14.25" spans="18:19">
      <c r="R1631" s="28"/>
      <c r="S1631" s="29"/>
    </row>
    <row r="1632" ht="14.25" spans="18:19">
      <c r="R1632" s="28"/>
      <c r="S1632" s="29"/>
    </row>
    <row r="1633" ht="14.25" spans="18:19">
      <c r="R1633" s="28"/>
      <c r="S1633" s="29"/>
    </row>
    <row r="1634" ht="14.25" spans="18:19">
      <c r="R1634" s="28"/>
      <c r="S1634" s="29"/>
    </row>
    <row r="1635" ht="14.25" spans="18:19">
      <c r="R1635" s="28"/>
      <c r="S1635" s="29"/>
    </row>
    <row r="1636" ht="14.25" spans="18:19">
      <c r="R1636" s="28"/>
      <c r="S1636" s="29"/>
    </row>
    <row r="1637" ht="14.25" spans="18:19">
      <c r="R1637" s="28"/>
      <c r="S1637" s="29"/>
    </row>
    <row r="1638" ht="14.25" spans="18:19">
      <c r="R1638" s="28"/>
      <c r="S1638" s="29"/>
    </row>
    <row r="1639" ht="14.25" spans="18:19">
      <c r="R1639" s="28"/>
      <c r="S1639" s="29"/>
    </row>
    <row r="1640" ht="14.25" spans="18:19">
      <c r="R1640" s="28"/>
      <c r="S1640" s="29"/>
    </row>
    <row r="1641" ht="14.25" spans="18:19">
      <c r="R1641" s="28"/>
      <c r="S1641" s="29"/>
    </row>
    <row r="1642" ht="14.25" spans="18:19">
      <c r="R1642" s="28"/>
      <c r="S1642" s="29"/>
    </row>
    <row r="1643" ht="14.25" spans="18:19">
      <c r="R1643" s="28"/>
      <c r="S1643" s="29"/>
    </row>
    <row r="1644" ht="14.25" spans="18:19">
      <c r="R1644" s="28"/>
      <c r="S1644" s="29"/>
    </row>
    <row r="1645" ht="14.25" spans="18:19">
      <c r="R1645" s="28"/>
      <c r="S1645" s="29"/>
    </row>
    <row r="1646" ht="14.25" spans="18:19">
      <c r="R1646" s="28"/>
      <c r="S1646" s="29"/>
    </row>
    <row r="1647" ht="14.25" spans="18:19">
      <c r="R1647" s="28"/>
      <c r="S1647" s="29"/>
    </row>
    <row r="1648" ht="14.25" spans="18:19">
      <c r="R1648" s="28"/>
      <c r="S1648" s="29"/>
    </row>
    <row r="1649" ht="14.25" spans="18:19">
      <c r="R1649" s="28"/>
      <c r="S1649" s="29"/>
    </row>
    <row r="1650" ht="14.25" spans="18:19">
      <c r="R1650" s="28"/>
      <c r="S1650" s="29"/>
    </row>
    <row r="1651" ht="14.25" spans="18:19">
      <c r="R1651" s="28"/>
      <c r="S1651" s="29"/>
    </row>
    <row r="1652" ht="14.25" spans="18:19">
      <c r="R1652" s="28"/>
      <c r="S1652" s="29"/>
    </row>
    <row r="1653" ht="14.25" spans="18:19">
      <c r="R1653" s="28"/>
      <c r="S1653" s="29"/>
    </row>
    <row r="1654" ht="14.25" spans="18:19">
      <c r="R1654" s="28"/>
      <c r="S1654" s="29"/>
    </row>
    <row r="1655" ht="14.25" spans="18:19">
      <c r="R1655" s="28"/>
      <c r="S1655" s="29"/>
    </row>
    <row r="1656" ht="14.25" spans="18:19">
      <c r="R1656" s="28"/>
      <c r="S1656" s="29"/>
    </row>
    <row r="1657" ht="14.25" spans="18:19">
      <c r="R1657" s="28"/>
      <c r="S1657" s="29"/>
    </row>
    <row r="1658" ht="14.25" spans="18:19">
      <c r="R1658" s="28"/>
      <c r="S1658" s="29"/>
    </row>
    <row r="1659" ht="14.25" spans="18:19">
      <c r="R1659" s="28"/>
      <c r="S1659" s="29"/>
    </row>
    <row r="1660" ht="14.25" spans="18:19">
      <c r="R1660" s="28"/>
      <c r="S1660" s="29"/>
    </row>
    <row r="1661" ht="14.25" spans="18:19">
      <c r="R1661" s="28"/>
      <c r="S1661" s="29"/>
    </row>
    <row r="1662" ht="14.25" spans="18:19">
      <c r="R1662" s="28"/>
      <c r="S1662" s="29"/>
    </row>
    <row r="1663" ht="14.25" spans="18:19">
      <c r="R1663" s="28"/>
      <c r="S1663" s="29"/>
    </row>
    <row r="1664" ht="14.25" spans="18:19">
      <c r="R1664" s="28"/>
      <c r="S1664" s="29"/>
    </row>
    <row r="1665" ht="14.25" spans="18:19">
      <c r="R1665" s="28"/>
      <c r="S1665" s="29"/>
    </row>
    <row r="1666" ht="14.25" spans="18:19">
      <c r="R1666" s="28"/>
      <c r="S1666" s="29"/>
    </row>
    <row r="1667" ht="14.25" spans="18:19">
      <c r="R1667" s="28"/>
      <c r="S1667" s="29"/>
    </row>
    <row r="1668" ht="14.25" spans="18:19">
      <c r="R1668" s="28"/>
      <c r="S1668" s="29"/>
    </row>
    <row r="1669" ht="14.25" spans="18:19">
      <c r="R1669" s="28"/>
      <c r="S1669" s="29"/>
    </row>
    <row r="1670" ht="14.25" spans="18:19">
      <c r="R1670" s="28"/>
      <c r="S1670" s="29"/>
    </row>
    <row r="1671" ht="14.25" spans="18:19">
      <c r="R1671" s="28"/>
      <c r="S1671" s="29"/>
    </row>
    <row r="1672" ht="14.25" spans="18:19">
      <c r="R1672" s="28"/>
      <c r="S1672" s="29"/>
    </row>
    <row r="1673" ht="14.25" spans="18:19">
      <c r="R1673" s="28"/>
      <c r="S1673" s="29"/>
    </row>
    <row r="1674" ht="14.25" spans="18:19">
      <c r="R1674" s="28"/>
      <c r="S1674" s="29"/>
    </row>
    <row r="1675" ht="14.25" spans="18:19">
      <c r="R1675" s="28"/>
      <c r="S1675" s="29"/>
    </row>
    <row r="1676" ht="14.25" spans="18:19">
      <c r="R1676" s="28"/>
      <c r="S1676" s="29"/>
    </row>
    <row r="1677" ht="14.25" spans="18:19">
      <c r="R1677" s="28"/>
      <c r="S1677" s="29"/>
    </row>
    <row r="1678" ht="14.25" spans="18:19">
      <c r="R1678" s="28"/>
      <c r="S1678" s="29"/>
    </row>
    <row r="1679" ht="14.25" spans="18:19">
      <c r="R1679" s="28"/>
      <c r="S1679" s="29"/>
    </row>
    <row r="1680" ht="14.25" spans="18:19">
      <c r="R1680" s="28"/>
      <c r="S1680" s="29"/>
    </row>
    <row r="1681" ht="14.25" spans="18:19">
      <c r="R1681" s="28"/>
      <c r="S1681" s="29"/>
    </row>
    <row r="1682" ht="14.25" spans="18:19">
      <c r="R1682" s="28"/>
      <c r="S1682" s="29"/>
    </row>
    <row r="1683" ht="14.25" spans="18:19">
      <c r="R1683" s="28"/>
      <c r="S1683" s="29"/>
    </row>
    <row r="1684" ht="14.25" spans="18:19">
      <c r="R1684" s="28"/>
      <c r="S1684" s="29"/>
    </row>
    <row r="1685" ht="14.25" spans="18:19">
      <c r="R1685" s="28"/>
      <c r="S1685" s="29"/>
    </row>
    <row r="1686" ht="14.25" spans="18:19">
      <c r="R1686" s="28"/>
      <c r="S1686" s="29"/>
    </row>
    <row r="1687" ht="14.25" spans="18:19">
      <c r="R1687" s="28"/>
      <c r="S1687" s="29"/>
    </row>
    <row r="1688" ht="14.25" spans="18:19">
      <c r="R1688" s="28"/>
      <c r="S1688" s="29"/>
    </row>
    <row r="1689" ht="14.25" spans="18:19">
      <c r="R1689" s="28"/>
      <c r="S1689" s="29"/>
    </row>
    <row r="1690" ht="14.25" spans="18:19">
      <c r="R1690" s="28"/>
      <c r="S1690" s="29"/>
    </row>
    <row r="1691" ht="14.25" spans="18:19">
      <c r="R1691" s="28"/>
      <c r="S1691" s="29"/>
    </row>
    <row r="1692" ht="14.25" spans="18:19">
      <c r="R1692" s="28"/>
      <c r="S1692" s="29"/>
    </row>
    <row r="1693" ht="14.25" spans="18:19">
      <c r="R1693" s="28"/>
      <c r="S1693" s="29"/>
    </row>
    <row r="1694" ht="14.25" spans="18:19">
      <c r="R1694" s="28"/>
      <c r="S1694" s="29"/>
    </row>
    <row r="1695" ht="14.25" spans="18:19">
      <c r="R1695" s="28"/>
      <c r="S1695" s="29"/>
    </row>
    <row r="1696" ht="14.25" spans="18:19">
      <c r="R1696" s="28"/>
      <c r="S1696" s="29"/>
    </row>
    <row r="1697" ht="14.25" spans="18:19">
      <c r="R1697" s="28"/>
      <c r="S1697" s="29"/>
    </row>
    <row r="1698" ht="14.25" spans="18:19">
      <c r="R1698" s="28"/>
      <c r="S1698" s="29"/>
    </row>
    <row r="1699" ht="14.25" spans="18:19">
      <c r="R1699" s="28"/>
      <c r="S1699" s="29"/>
    </row>
    <row r="1700" ht="14.25" spans="18:19">
      <c r="R1700" s="28"/>
      <c r="S1700" s="29"/>
    </row>
    <row r="1701" ht="14.25" spans="18:19">
      <c r="R1701" s="28"/>
      <c r="S1701" s="29"/>
    </row>
    <row r="1702" ht="14.25" spans="18:19">
      <c r="R1702" s="28"/>
      <c r="S1702" s="29"/>
    </row>
    <row r="1703" ht="14.25" spans="18:19">
      <c r="R1703" s="28"/>
      <c r="S1703" s="29"/>
    </row>
    <row r="1704" ht="14.25" spans="18:19">
      <c r="R1704" s="28"/>
      <c r="S1704" s="29"/>
    </row>
    <row r="1705" ht="14.25" spans="18:19">
      <c r="R1705" s="28"/>
      <c r="S1705" s="29"/>
    </row>
    <row r="1706" ht="14.25" spans="18:19">
      <c r="R1706" s="28"/>
      <c r="S1706" s="29"/>
    </row>
    <row r="1707" ht="14.25" spans="18:19">
      <c r="R1707" s="28"/>
      <c r="S1707" s="29"/>
    </row>
    <row r="1708" ht="14.25" spans="18:19">
      <c r="R1708" s="28"/>
      <c r="S1708" s="29"/>
    </row>
    <row r="1709" ht="14.25" spans="18:19">
      <c r="R1709" s="28"/>
      <c r="S1709" s="29"/>
    </row>
    <row r="1710" ht="14.25" spans="18:19">
      <c r="R1710" s="28"/>
      <c r="S1710" s="29"/>
    </row>
    <row r="1711" ht="14.25" spans="18:19">
      <c r="R1711" s="28"/>
      <c r="S1711" s="29"/>
    </row>
    <row r="1712" ht="14.25" spans="18:19">
      <c r="R1712" s="28"/>
      <c r="S1712" s="29"/>
    </row>
    <row r="1713" ht="14.25" spans="18:19">
      <c r="R1713" s="28"/>
      <c r="S1713" s="29"/>
    </row>
    <row r="1714" ht="14.25" spans="18:19">
      <c r="R1714" s="28"/>
      <c r="S1714" s="29"/>
    </row>
    <row r="1715" ht="14.25" spans="18:19">
      <c r="R1715" s="28"/>
      <c r="S1715" s="29"/>
    </row>
    <row r="1716" ht="14.25" spans="18:19">
      <c r="R1716" s="28"/>
      <c r="S1716" s="29"/>
    </row>
    <row r="1717" ht="14.25" spans="18:19">
      <c r="R1717" s="28"/>
      <c r="S1717" s="29"/>
    </row>
    <row r="1718" ht="14.25" spans="18:19">
      <c r="R1718" s="28"/>
      <c r="S1718" s="29"/>
    </row>
    <row r="1719" ht="14.25" spans="18:19">
      <c r="R1719" s="28"/>
      <c r="S1719" s="29"/>
    </row>
    <row r="1720" ht="14.25" spans="18:19">
      <c r="R1720" s="28"/>
      <c r="S1720" s="29"/>
    </row>
    <row r="1721" ht="14.25" spans="18:19">
      <c r="R1721" s="28"/>
      <c r="S1721" s="29"/>
    </row>
    <row r="1722" ht="14.25" spans="18:19">
      <c r="R1722" s="28"/>
      <c r="S1722" s="29"/>
    </row>
    <row r="1723" ht="14.25" spans="18:19">
      <c r="R1723" s="28"/>
      <c r="S1723" s="29"/>
    </row>
    <row r="1724" ht="14.25" spans="18:19">
      <c r="R1724" s="28"/>
      <c r="S1724" s="29"/>
    </row>
    <row r="1725" ht="14.25" spans="18:19">
      <c r="R1725" s="28"/>
      <c r="S1725" s="29"/>
    </row>
    <row r="1726" ht="14.25" spans="18:19">
      <c r="R1726" s="28"/>
      <c r="S1726" s="29"/>
    </row>
    <row r="1727" ht="14.25" spans="18:19">
      <c r="R1727" s="28"/>
      <c r="S1727" s="29"/>
    </row>
    <row r="1728" ht="14.25" spans="18:19">
      <c r="R1728" s="28"/>
      <c r="S1728" s="29"/>
    </row>
    <row r="1729" ht="14.25" spans="18:19">
      <c r="R1729" s="28"/>
      <c r="S1729" s="29"/>
    </row>
    <row r="1730" ht="14.25" spans="18:19">
      <c r="R1730" s="28"/>
      <c r="S1730" s="29"/>
    </row>
    <row r="1731" ht="14.25" spans="18:19">
      <c r="R1731" s="28"/>
      <c r="S1731" s="29"/>
    </row>
    <row r="1732" ht="14.25" spans="18:19">
      <c r="R1732" s="28"/>
      <c r="S1732" s="29"/>
    </row>
    <row r="1733" ht="14.25" spans="18:19">
      <c r="R1733" s="28"/>
      <c r="S1733" s="29"/>
    </row>
    <row r="1734" ht="14.25" spans="18:19">
      <c r="R1734" s="28"/>
      <c r="S1734" s="29"/>
    </row>
    <row r="1735" ht="14.25" spans="18:19">
      <c r="R1735" s="28"/>
      <c r="S1735" s="29"/>
    </row>
    <row r="1736" ht="14.25" spans="18:19">
      <c r="R1736" s="28"/>
      <c r="S1736" s="29"/>
    </row>
    <row r="1737" ht="14.25" spans="18:19">
      <c r="R1737" s="28"/>
      <c r="S1737" s="29"/>
    </row>
    <row r="1738" ht="14.25" spans="18:19">
      <c r="R1738" s="28"/>
      <c r="S1738" s="29"/>
    </row>
    <row r="1739" ht="14.25" spans="18:19">
      <c r="R1739" s="28"/>
      <c r="S1739" s="29"/>
    </row>
    <row r="1740" ht="14.25" spans="18:19">
      <c r="R1740" s="28"/>
      <c r="S1740" s="29"/>
    </row>
    <row r="1741" ht="14.25" spans="18:19">
      <c r="R1741" s="28"/>
      <c r="S1741" s="29"/>
    </row>
    <row r="1742" ht="14.25" spans="18:19">
      <c r="R1742" s="28"/>
      <c r="S1742" s="29"/>
    </row>
    <row r="1743" ht="14.25" spans="18:19">
      <c r="R1743" s="28"/>
      <c r="S1743" s="29"/>
    </row>
    <row r="1744" ht="14.25" spans="18:19">
      <c r="R1744" s="28"/>
      <c r="S1744" s="29"/>
    </row>
    <row r="1745" ht="14.25" spans="18:19">
      <c r="R1745" s="28"/>
      <c r="S1745" s="29"/>
    </row>
    <row r="1746" ht="14.25" spans="18:19">
      <c r="R1746" s="28"/>
      <c r="S1746" s="29"/>
    </row>
    <row r="1747" ht="14.25" spans="18:19">
      <c r="R1747" s="28"/>
      <c r="S1747" s="29"/>
    </row>
    <row r="1748" ht="14.25" spans="18:19">
      <c r="R1748" s="28"/>
      <c r="S1748" s="29"/>
    </row>
    <row r="1749" ht="14.25" spans="18:19">
      <c r="R1749" s="28"/>
      <c r="S1749" s="29"/>
    </row>
    <row r="1750" ht="14.25" spans="18:19">
      <c r="R1750" s="28"/>
      <c r="S1750" s="29"/>
    </row>
    <row r="1751" ht="14.25" spans="18:19">
      <c r="R1751" s="28"/>
      <c r="S1751" s="29"/>
    </row>
    <row r="1752" ht="14.25" spans="18:19">
      <c r="R1752" s="28"/>
      <c r="S1752" s="29"/>
    </row>
    <row r="1753" ht="14.25" spans="18:19">
      <c r="R1753" s="28"/>
      <c r="S1753" s="29"/>
    </row>
    <row r="1754" ht="14.25" spans="18:19">
      <c r="R1754" s="28"/>
      <c r="S1754" s="29"/>
    </row>
    <row r="1755" ht="14.25" spans="18:19">
      <c r="R1755" s="28"/>
      <c r="S1755" s="29"/>
    </row>
    <row r="1756" ht="14.25" spans="18:19">
      <c r="R1756" s="28"/>
      <c r="S1756" s="29"/>
    </row>
    <row r="1757" ht="14.25" spans="18:19">
      <c r="R1757" s="28"/>
      <c r="S1757" s="29"/>
    </row>
    <row r="1758" ht="14.25" spans="18:19">
      <c r="R1758" s="28"/>
      <c r="S1758" s="29"/>
    </row>
    <row r="1759" ht="14.25" spans="18:19">
      <c r="R1759" s="28"/>
      <c r="S1759" s="29"/>
    </row>
    <row r="1760" ht="14.25" spans="18:19">
      <c r="R1760" s="28"/>
      <c r="S1760" s="29"/>
    </row>
    <row r="1761" ht="14.25" spans="18:19">
      <c r="R1761" s="28"/>
      <c r="S1761" s="29"/>
    </row>
    <row r="1762" ht="14.25" spans="18:19">
      <c r="R1762" s="28"/>
      <c r="S1762" s="29"/>
    </row>
    <row r="1763" ht="14.25" spans="18:19">
      <c r="R1763" s="28"/>
      <c r="S1763" s="29"/>
    </row>
    <row r="1764" ht="14.25" spans="18:19">
      <c r="R1764" s="28"/>
      <c r="S1764" s="29"/>
    </row>
    <row r="1765" ht="14.25" spans="18:19">
      <c r="R1765" s="28"/>
      <c r="S1765" s="29"/>
    </row>
    <row r="1766" ht="14.25" spans="18:19">
      <c r="R1766" s="28"/>
      <c r="S1766" s="29"/>
    </row>
    <row r="1767" ht="14.25" spans="18:19">
      <c r="R1767" s="28"/>
      <c r="S1767" s="29"/>
    </row>
    <row r="1768" ht="14.25" spans="18:19">
      <c r="R1768" s="28"/>
      <c r="S1768" s="29"/>
    </row>
    <row r="1769" ht="14.25" spans="18:19">
      <c r="R1769" s="28"/>
      <c r="S1769" s="29"/>
    </row>
    <row r="1770" ht="14.25" spans="18:19">
      <c r="R1770" s="28"/>
      <c r="S1770" s="29"/>
    </row>
    <row r="1771" ht="14.25" spans="18:19">
      <c r="R1771" s="28"/>
      <c r="S1771" s="29"/>
    </row>
    <row r="1772" ht="14.25" spans="18:19">
      <c r="R1772" s="28"/>
      <c r="S1772" s="29"/>
    </row>
    <row r="1773" ht="14.25" spans="18:19">
      <c r="R1773" s="28"/>
      <c r="S1773" s="29"/>
    </row>
    <row r="1774" ht="14.25" spans="18:19">
      <c r="R1774" s="28"/>
      <c r="S1774" s="29"/>
    </row>
    <row r="1775" ht="14.25" spans="18:19">
      <c r="R1775" s="28"/>
      <c r="S1775" s="29"/>
    </row>
    <row r="1776" ht="14.25" spans="18:19">
      <c r="R1776" s="28"/>
      <c r="S1776" s="29"/>
    </row>
    <row r="1777" ht="14.25" spans="18:19">
      <c r="R1777" s="28"/>
      <c r="S1777" s="29"/>
    </row>
    <row r="1778" ht="14.25" spans="18:19">
      <c r="R1778" s="28"/>
      <c r="S1778" s="29"/>
    </row>
    <row r="1779" ht="14.25" spans="18:19">
      <c r="R1779" s="28"/>
      <c r="S1779" s="29"/>
    </row>
    <row r="1780" ht="14.25" spans="18:19">
      <c r="R1780" s="28"/>
      <c r="S1780" s="29"/>
    </row>
    <row r="1781" ht="14.25" spans="18:19">
      <c r="R1781" s="28"/>
      <c r="S1781" s="29"/>
    </row>
    <row r="1782" ht="14.25" spans="18:19">
      <c r="R1782" s="28"/>
      <c r="S1782" s="29"/>
    </row>
    <row r="1783" ht="14.25" spans="18:19">
      <c r="R1783" s="28"/>
      <c r="S1783" s="29"/>
    </row>
    <row r="1784" ht="14.25" spans="18:19">
      <c r="R1784" s="28"/>
      <c r="S1784" s="29"/>
    </row>
    <row r="1785" ht="14.25" spans="18:19">
      <c r="R1785" s="28"/>
      <c r="S1785" s="29"/>
    </row>
    <row r="1786" ht="14.25" spans="18:19">
      <c r="R1786" s="28"/>
      <c r="S1786" s="29"/>
    </row>
    <row r="1787" ht="14.25" spans="18:19">
      <c r="R1787" s="28"/>
      <c r="S1787" s="29"/>
    </row>
    <row r="1788" ht="14.25" spans="18:19">
      <c r="R1788" s="28"/>
      <c r="S1788" s="29"/>
    </row>
    <row r="1789" ht="14.25" spans="18:19">
      <c r="R1789" s="28"/>
      <c r="S1789" s="29"/>
    </row>
    <row r="1790" ht="14.25" spans="18:19">
      <c r="R1790" s="28"/>
      <c r="S1790" s="29"/>
    </row>
    <row r="1791" ht="14.25" spans="18:19">
      <c r="R1791" s="28"/>
      <c r="S1791" s="29"/>
    </row>
    <row r="1792" ht="14.25" spans="18:19">
      <c r="R1792" s="28"/>
      <c r="S1792" s="29"/>
    </row>
    <row r="1793" ht="14.25" spans="18:19">
      <c r="R1793" s="28"/>
      <c r="S1793" s="29"/>
    </row>
    <row r="1794" ht="14.25" spans="18:19">
      <c r="R1794" s="28"/>
      <c r="S1794" s="29"/>
    </row>
    <row r="1795" ht="14.25" spans="18:19">
      <c r="R1795" s="28"/>
      <c r="S1795" s="29"/>
    </row>
    <row r="1796" ht="14.25" spans="18:19">
      <c r="R1796" s="28"/>
      <c r="S1796" s="29"/>
    </row>
    <row r="1797" ht="14.25" spans="18:19">
      <c r="R1797" s="28"/>
      <c r="S1797" s="29"/>
    </row>
    <row r="1798" ht="14.25" spans="18:19">
      <c r="R1798" s="28"/>
      <c r="S1798" s="29"/>
    </row>
    <row r="1799" ht="14.25" spans="18:19">
      <c r="R1799" s="28"/>
      <c r="S1799" s="29"/>
    </row>
    <row r="1800" ht="14.25" spans="18:19">
      <c r="R1800" s="28"/>
      <c r="S1800" s="29"/>
    </row>
    <row r="1801" ht="14.25" spans="18:19">
      <c r="R1801" s="28"/>
      <c r="S1801" s="29"/>
    </row>
    <row r="1802" ht="14.25" spans="18:19">
      <c r="R1802" s="28"/>
      <c r="S1802" s="29"/>
    </row>
    <row r="1803" ht="14.25" spans="18:19">
      <c r="R1803" s="28"/>
      <c r="S1803" s="29"/>
    </row>
    <row r="1804" ht="14.25" spans="18:19">
      <c r="R1804" s="28"/>
      <c r="S1804" s="29"/>
    </row>
    <row r="1805" ht="14.25" spans="18:19">
      <c r="R1805" s="28"/>
      <c r="S1805" s="29"/>
    </row>
    <row r="1806" ht="14.25" spans="18:19">
      <c r="R1806" s="28"/>
      <c r="S1806" s="29"/>
    </row>
    <row r="1807" ht="14.25" spans="18:19">
      <c r="R1807" s="28"/>
      <c r="S1807" s="29"/>
    </row>
    <row r="1808" ht="14.25" spans="18:19">
      <c r="R1808" s="28"/>
      <c r="S1808" s="29"/>
    </row>
    <row r="1809" ht="14.25" spans="18:19">
      <c r="R1809" s="28"/>
      <c r="S1809" s="29"/>
    </row>
    <row r="1810" ht="14.25" spans="18:19">
      <c r="R1810" s="28"/>
      <c r="S1810" s="29"/>
    </row>
    <row r="1811" ht="14.25" spans="18:19">
      <c r="R1811" s="28"/>
      <c r="S1811" s="29"/>
    </row>
    <row r="1812" ht="14.25" spans="18:19">
      <c r="R1812" s="28"/>
      <c r="S1812" s="29"/>
    </row>
    <row r="1813" ht="14.25" spans="18:19">
      <c r="R1813" s="28"/>
      <c r="S1813" s="29"/>
    </row>
    <row r="1814" ht="14.25" spans="18:19">
      <c r="R1814" s="28"/>
      <c r="S1814" s="29"/>
    </row>
    <row r="1815" ht="14.25" spans="18:19">
      <c r="R1815" s="28"/>
      <c r="S1815" s="29"/>
    </row>
    <row r="1816" ht="14.25" spans="18:19">
      <c r="R1816" s="28"/>
      <c r="S1816" s="29"/>
    </row>
    <row r="1817" ht="14.25" spans="18:19">
      <c r="R1817" s="28"/>
      <c r="S1817" s="29"/>
    </row>
    <row r="1818" ht="14.25" spans="18:19">
      <c r="R1818" s="28"/>
      <c r="S1818" s="29"/>
    </row>
    <row r="1819" ht="14.25" spans="18:19">
      <c r="R1819" s="28"/>
      <c r="S1819" s="29"/>
    </row>
    <row r="1820" ht="14.25" spans="18:19">
      <c r="R1820" s="28"/>
      <c r="S1820" s="29"/>
    </row>
    <row r="1821" ht="14.25" spans="18:19">
      <c r="R1821" s="28"/>
      <c r="S1821" s="29"/>
    </row>
    <row r="1822" ht="14.25" spans="18:19">
      <c r="R1822" s="28"/>
      <c r="S1822" s="29"/>
    </row>
    <row r="1823" ht="14.25" spans="18:19">
      <c r="R1823" s="28"/>
      <c r="S1823" s="29"/>
    </row>
    <row r="1824" ht="14.25" spans="18:19">
      <c r="R1824" s="28"/>
      <c r="S1824" s="29"/>
    </row>
    <row r="1825" ht="14.25" spans="18:19">
      <c r="R1825" s="28"/>
      <c r="S1825" s="29"/>
    </row>
    <row r="1826" ht="14.25" spans="18:19">
      <c r="R1826" s="28"/>
      <c r="S1826" s="29"/>
    </row>
    <row r="1827" ht="14.25" spans="18:19">
      <c r="R1827" s="28"/>
      <c r="S1827" s="29"/>
    </row>
    <row r="1828" ht="14.25" spans="18:19">
      <c r="R1828" s="28"/>
      <c r="S1828" s="29"/>
    </row>
    <row r="1829" ht="14.25" spans="18:19">
      <c r="R1829" s="28"/>
      <c r="S1829" s="29"/>
    </row>
    <row r="1830" ht="14.25" spans="18:19">
      <c r="R1830" s="28"/>
      <c r="S1830" s="29"/>
    </row>
    <row r="1831" ht="14.25" spans="18:19">
      <c r="R1831" s="28"/>
      <c r="S1831" s="29"/>
    </row>
    <row r="1832" ht="14.25" spans="18:19">
      <c r="R1832" s="28"/>
      <c r="S1832" s="29"/>
    </row>
    <row r="1833" ht="14.25" spans="18:19">
      <c r="R1833" s="28"/>
      <c r="S1833" s="29"/>
    </row>
    <row r="1834" ht="14.25" spans="18:19">
      <c r="R1834" s="28"/>
      <c r="S1834" s="29"/>
    </row>
    <row r="1835" ht="14.25" spans="18:19">
      <c r="R1835" s="28"/>
      <c r="S1835" s="29"/>
    </row>
    <row r="1836" ht="14.25" spans="18:19">
      <c r="R1836" s="28"/>
      <c r="S1836" s="29"/>
    </row>
    <row r="1837" ht="14.25" spans="18:19">
      <c r="R1837" s="28"/>
      <c r="S1837" s="29"/>
    </row>
    <row r="1838" ht="14.25" spans="18:19">
      <c r="R1838" s="28"/>
      <c r="S1838" s="29"/>
    </row>
    <row r="1839" ht="14.25" spans="18:19">
      <c r="R1839" s="28"/>
      <c r="S1839" s="29"/>
    </row>
    <row r="1840" ht="14.25" spans="18:19">
      <c r="R1840" s="28"/>
      <c r="S1840" s="29"/>
    </row>
    <row r="1841" ht="14.25" spans="18:19">
      <c r="R1841" s="28"/>
      <c r="S1841" s="29"/>
    </row>
    <row r="1842" ht="14.25" spans="18:19">
      <c r="R1842" s="28"/>
      <c r="S1842" s="29"/>
    </row>
    <row r="1843" ht="14.25" spans="18:19">
      <c r="R1843" s="28"/>
      <c r="S1843" s="29"/>
    </row>
    <row r="1844" ht="14.25" spans="18:19">
      <c r="R1844" s="28"/>
      <c r="S1844" s="29"/>
    </row>
    <row r="1845" ht="14.25" spans="18:19">
      <c r="R1845" s="28"/>
      <c r="S1845" s="29"/>
    </row>
    <row r="1846" ht="14.25" spans="18:19">
      <c r="R1846" s="28"/>
      <c r="S1846" s="29"/>
    </row>
    <row r="1847" ht="14.25" spans="18:19">
      <c r="R1847" s="28"/>
      <c r="S1847" s="29"/>
    </row>
    <row r="1848" ht="14.25" spans="18:19">
      <c r="R1848" s="28"/>
      <c r="S1848" s="29"/>
    </row>
    <row r="1849" ht="14.25" spans="18:19">
      <c r="R1849" s="28"/>
      <c r="S1849" s="29"/>
    </row>
    <row r="1850" ht="14.25" spans="18:19">
      <c r="R1850" s="28"/>
      <c r="S1850" s="29"/>
    </row>
    <row r="1851" ht="14.25" spans="18:19">
      <c r="R1851" s="28"/>
      <c r="S1851" s="29"/>
    </row>
    <row r="1852" ht="14.25" spans="18:19">
      <c r="R1852" s="28"/>
      <c r="S1852" s="29"/>
    </row>
    <row r="1853" ht="14.25" spans="18:19">
      <c r="R1853" s="28"/>
      <c r="S1853" s="29"/>
    </row>
    <row r="1854" ht="14.25" spans="18:19">
      <c r="R1854" s="28"/>
      <c r="S1854" s="29"/>
    </row>
    <row r="1855" ht="14.25" spans="18:19">
      <c r="R1855" s="28"/>
      <c r="S1855" s="29"/>
    </row>
    <row r="1856" ht="14.25" spans="18:19">
      <c r="R1856" s="28"/>
      <c r="S1856" s="29"/>
    </row>
    <row r="1857" ht="14.25" spans="18:19">
      <c r="R1857" s="28"/>
      <c r="S1857" s="29"/>
    </row>
    <row r="1858" ht="14.25" spans="18:19">
      <c r="R1858" s="28"/>
      <c r="S1858" s="29"/>
    </row>
    <row r="1859" ht="14.25" spans="18:19">
      <c r="R1859" s="28"/>
      <c r="S1859" s="29"/>
    </row>
    <row r="1860" ht="14.25" spans="18:19">
      <c r="R1860" s="28"/>
      <c r="S1860" s="29"/>
    </row>
    <row r="1861" ht="14.25" spans="18:19">
      <c r="R1861" s="28"/>
      <c r="S1861" s="29"/>
    </row>
    <row r="1862" ht="14.25" spans="18:19">
      <c r="R1862" s="28"/>
      <c r="S1862" s="29"/>
    </row>
    <row r="1863" ht="14.25" spans="18:19">
      <c r="R1863" s="28"/>
      <c r="S1863" s="29"/>
    </row>
    <row r="1864" ht="14.25" spans="18:19">
      <c r="R1864" s="28"/>
      <c r="S1864" s="29"/>
    </row>
    <row r="1865" ht="14.25" spans="18:19">
      <c r="R1865" s="28"/>
      <c r="S1865" s="29"/>
    </row>
    <row r="1866" ht="14.25" spans="18:19">
      <c r="R1866" s="28"/>
      <c r="S1866" s="29"/>
    </row>
    <row r="1867" ht="14.25" spans="18:19">
      <c r="R1867" s="28"/>
      <c r="S1867" s="29"/>
    </row>
    <row r="1868" ht="14.25" spans="18:19">
      <c r="R1868" s="28"/>
      <c r="S1868" s="29"/>
    </row>
    <row r="1869" ht="14.25" spans="18:19">
      <c r="R1869" s="28"/>
      <c r="S1869" s="29"/>
    </row>
    <row r="1870" ht="14.25" spans="18:19">
      <c r="R1870" s="28"/>
      <c r="S1870" s="29"/>
    </row>
    <row r="1871" ht="14.25" spans="18:19">
      <c r="R1871" s="28"/>
      <c r="S1871" s="29"/>
    </row>
    <row r="1872" ht="14.25" spans="18:19">
      <c r="R1872" s="28"/>
      <c r="S1872" s="29"/>
    </row>
    <row r="1873" ht="14.25" spans="18:19">
      <c r="R1873" s="28"/>
      <c r="S1873" s="29"/>
    </row>
    <row r="1874" ht="14.25" spans="18:19">
      <c r="R1874" s="28"/>
      <c r="S1874" s="29"/>
    </row>
    <row r="1875" ht="14.25" spans="18:19">
      <c r="R1875" s="28"/>
      <c r="S1875" s="29"/>
    </row>
    <row r="1876" ht="14.25" spans="18:19">
      <c r="R1876" s="28"/>
      <c r="S1876" s="29"/>
    </row>
    <row r="1877" ht="14.25" spans="18:19">
      <c r="R1877" s="28"/>
      <c r="S1877" s="29"/>
    </row>
    <row r="1878" ht="14.25" spans="18:19">
      <c r="R1878" s="28"/>
      <c r="S1878" s="29"/>
    </row>
    <row r="1879" ht="14.25" spans="18:19">
      <c r="R1879" s="28"/>
      <c r="S1879" s="29"/>
    </row>
    <row r="1880" ht="14.25" spans="18:19">
      <c r="R1880" s="28"/>
      <c r="S1880" s="29"/>
    </row>
    <row r="1881" ht="14.25" spans="18:19">
      <c r="R1881" s="28"/>
      <c r="S1881" s="29"/>
    </row>
    <row r="1882" ht="14.25" spans="18:19">
      <c r="R1882" s="28"/>
      <c r="S1882" s="29"/>
    </row>
    <row r="1883" ht="14.25" spans="18:19">
      <c r="R1883" s="28"/>
      <c r="S1883" s="29"/>
    </row>
    <row r="1884" ht="14.25" spans="18:19">
      <c r="R1884" s="28"/>
      <c r="S1884" s="29"/>
    </row>
    <row r="1885" ht="14.25" spans="18:19">
      <c r="R1885" s="28"/>
      <c r="S1885" s="29"/>
    </row>
    <row r="1886" ht="14.25" spans="18:19">
      <c r="R1886" s="28"/>
      <c r="S1886" s="29"/>
    </row>
    <row r="1887" ht="14.25" spans="18:19">
      <c r="R1887" s="28"/>
      <c r="S1887" s="29"/>
    </row>
    <row r="1888" ht="14.25" spans="18:19">
      <c r="R1888" s="28"/>
      <c r="S1888" s="29"/>
    </row>
    <row r="1889" ht="14.25" spans="18:19">
      <c r="R1889" s="28"/>
      <c r="S1889" s="29"/>
    </row>
    <row r="1890" ht="14.25" spans="18:19">
      <c r="R1890" s="28"/>
      <c r="S1890" s="29"/>
    </row>
    <row r="1891" ht="14.25" spans="18:19">
      <c r="R1891" s="28"/>
      <c r="S1891" s="29"/>
    </row>
    <row r="1892" ht="14.25" spans="18:19">
      <c r="R1892" s="28"/>
      <c r="S1892" s="29"/>
    </row>
    <row r="1893" ht="14.25" spans="18:19">
      <c r="R1893" s="28"/>
      <c r="S1893" s="29"/>
    </row>
    <row r="1894" ht="14.25" spans="18:19">
      <c r="R1894" s="28"/>
      <c r="S1894" s="29"/>
    </row>
    <row r="1895" ht="14.25" spans="18:19">
      <c r="R1895" s="28"/>
      <c r="S1895" s="29"/>
    </row>
    <row r="1896" ht="14.25" spans="18:19">
      <c r="R1896" s="28"/>
      <c r="S1896" s="29"/>
    </row>
    <row r="1897" ht="14.25" spans="18:19">
      <c r="R1897" s="28"/>
      <c r="S1897" s="29"/>
    </row>
    <row r="1898" ht="14.25" spans="18:19">
      <c r="R1898" s="28"/>
      <c r="S1898" s="29"/>
    </row>
    <row r="1899" ht="14.25" spans="18:19">
      <c r="R1899" s="28"/>
      <c r="S1899" s="29"/>
    </row>
    <row r="1900" ht="14.25" spans="18:19">
      <c r="R1900" s="28"/>
      <c r="S1900" s="29"/>
    </row>
    <row r="1901" ht="14.25" spans="18:19">
      <c r="R1901" s="28"/>
      <c r="S1901" s="29"/>
    </row>
    <row r="1902" ht="14.25" spans="18:19">
      <c r="R1902" s="28"/>
      <c r="S1902" s="29"/>
    </row>
    <row r="1903" ht="14.25" spans="18:19">
      <c r="R1903" s="28"/>
      <c r="S1903" s="29"/>
    </row>
    <row r="1904" ht="14.25" spans="18:19">
      <c r="R1904" s="28"/>
      <c r="S1904" s="29"/>
    </row>
    <row r="1905" ht="14.25" spans="18:19">
      <c r="R1905" s="28"/>
      <c r="S1905" s="29"/>
    </row>
    <row r="1906" ht="14.25" spans="18:19">
      <c r="R1906" s="28"/>
      <c r="S1906" s="29"/>
    </row>
    <row r="1907" ht="14.25" spans="18:19">
      <c r="R1907" s="28"/>
      <c r="S1907" s="29"/>
    </row>
    <row r="1908" ht="14.25" spans="18:19">
      <c r="R1908" s="28"/>
      <c r="S1908" s="29"/>
    </row>
    <row r="1909" ht="14.25" spans="18:19">
      <c r="R1909" s="28"/>
      <c r="S1909" s="29"/>
    </row>
    <row r="1910" ht="14.25" spans="18:19">
      <c r="R1910" s="28"/>
      <c r="S1910" s="29"/>
    </row>
    <row r="1911" ht="14.25" spans="18:19">
      <c r="R1911" s="28"/>
      <c r="S1911" s="29"/>
    </row>
    <row r="1912" ht="14.25" spans="18:19">
      <c r="R1912" s="28"/>
      <c r="S1912" s="29"/>
    </row>
    <row r="1913" ht="14.25" spans="18:19">
      <c r="R1913" s="28"/>
      <c r="S1913" s="29"/>
    </row>
    <row r="1914" ht="14.25" spans="18:19">
      <c r="R1914" s="28"/>
      <c r="S1914" s="29"/>
    </row>
    <row r="1915" ht="14.25" spans="18:19">
      <c r="R1915" s="28"/>
      <c r="S1915" s="29"/>
    </row>
    <row r="1916" ht="14.25" spans="18:19">
      <c r="R1916" s="28"/>
      <c r="S1916" s="29"/>
    </row>
    <row r="1917" ht="14.25" spans="18:19">
      <c r="R1917" s="28"/>
      <c r="S1917" s="29"/>
    </row>
    <row r="1918" ht="14.25" spans="18:19">
      <c r="R1918" s="28"/>
      <c r="S1918" s="29"/>
    </row>
    <row r="1919" ht="14.25" spans="18:19">
      <c r="R1919" s="28"/>
      <c r="S1919" s="29"/>
    </row>
    <row r="1920" ht="14.25" spans="18:19">
      <c r="R1920" s="28"/>
      <c r="S1920" s="29"/>
    </row>
    <row r="1921" ht="14.25" spans="18:19">
      <c r="R1921" s="28"/>
      <c r="S1921" s="29"/>
    </row>
    <row r="1922" ht="14.25" spans="18:19">
      <c r="R1922" s="28"/>
      <c r="S1922" s="29"/>
    </row>
    <row r="1923" ht="14.25" spans="18:19">
      <c r="R1923" s="28"/>
      <c r="S1923" s="29"/>
    </row>
    <row r="1924" ht="14.25" spans="18:19">
      <c r="R1924" s="28"/>
      <c r="S1924" s="29"/>
    </row>
    <row r="1925" ht="14.25" spans="18:19">
      <c r="R1925" s="28"/>
      <c r="S1925" s="29"/>
    </row>
    <row r="1926" ht="14.25" spans="18:19">
      <c r="R1926" s="28"/>
      <c r="S1926" s="29"/>
    </row>
    <row r="1927" ht="14.25" spans="18:19">
      <c r="R1927" s="28"/>
      <c r="S1927" s="29"/>
    </row>
    <row r="1928" ht="14.25" spans="18:19">
      <c r="R1928" s="28"/>
      <c r="S1928" s="29"/>
    </row>
    <row r="1929" ht="14.25" spans="18:19">
      <c r="R1929" s="28"/>
      <c r="S1929" s="29"/>
    </row>
    <row r="1930" ht="14.25" spans="18:19">
      <c r="R1930" s="28"/>
      <c r="S1930" s="29"/>
    </row>
    <row r="1931" ht="14.25" spans="18:19">
      <c r="R1931" s="28"/>
      <c r="S1931" s="29"/>
    </row>
    <row r="1932" ht="14.25" spans="18:19">
      <c r="R1932" s="28"/>
      <c r="S1932" s="29"/>
    </row>
    <row r="1933" ht="14.25" spans="18:19">
      <c r="R1933" s="28"/>
      <c r="S1933" s="29"/>
    </row>
    <row r="1934" ht="14.25" spans="18:19">
      <c r="R1934" s="28"/>
      <c r="S1934" s="29"/>
    </row>
    <row r="1935" ht="14.25" spans="18:19">
      <c r="R1935" s="28"/>
      <c r="S1935" s="29"/>
    </row>
    <row r="1936" ht="14.25" spans="18:19">
      <c r="R1936" s="28"/>
      <c r="S1936" s="29"/>
    </row>
    <row r="1937" ht="14.25" spans="18:19">
      <c r="R1937" s="28"/>
      <c r="S1937" s="29"/>
    </row>
    <row r="1938" ht="14.25" spans="18:19">
      <c r="R1938" s="28"/>
      <c r="S1938" s="29"/>
    </row>
    <row r="1939" ht="14.25" spans="18:19">
      <c r="R1939" s="28"/>
      <c r="S1939" s="29"/>
    </row>
    <row r="1940" ht="14.25" spans="18:19">
      <c r="R1940" s="28"/>
      <c r="S1940" s="29"/>
    </row>
    <row r="1941" ht="14.25" spans="18:19">
      <c r="R1941" s="28"/>
      <c r="S1941" s="29"/>
    </row>
    <row r="1942" ht="14.25" spans="18:19">
      <c r="R1942" s="28"/>
      <c r="S1942" s="29"/>
    </row>
    <row r="1943" ht="14.25" spans="18:19">
      <c r="R1943" s="28"/>
      <c r="S1943" s="29"/>
    </row>
    <row r="1944" ht="14.25" spans="18:19">
      <c r="R1944" s="28"/>
      <c r="S1944" s="29"/>
    </row>
    <row r="1945" ht="14.25" spans="18:19">
      <c r="R1945" s="28"/>
      <c r="S1945" s="29"/>
    </row>
    <row r="1946" ht="14.25" spans="18:19">
      <c r="R1946" s="28"/>
      <c r="S1946" s="29"/>
    </row>
    <row r="1947" ht="14.25" spans="18:19">
      <c r="R1947" s="28"/>
      <c r="S1947" s="29"/>
    </row>
    <row r="1948" ht="14.25" spans="18:19">
      <c r="R1948" s="28"/>
      <c r="S1948" s="29"/>
    </row>
    <row r="1949" ht="14.25" spans="18:19">
      <c r="R1949" s="28"/>
      <c r="S1949" s="29"/>
    </row>
    <row r="1950" ht="14.25" spans="18:19">
      <c r="R1950" s="28"/>
      <c r="S1950" s="29"/>
    </row>
    <row r="1951" ht="14.25" spans="18:19">
      <c r="R1951" s="28"/>
      <c r="S1951" s="29"/>
    </row>
    <row r="1952" ht="14.25" spans="18:19">
      <c r="R1952" s="28"/>
      <c r="S1952" s="29"/>
    </row>
    <row r="1953" ht="14.25" spans="18:19">
      <c r="R1953" s="28"/>
      <c r="S1953" s="29"/>
    </row>
    <row r="1954" ht="14.25" spans="18:19">
      <c r="R1954" s="28"/>
      <c r="S1954" s="29"/>
    </row>
    <row r="1955" ht="14.25" spans="18:19">
      <c r="R1955" s="28"/>
      <c r="S1955" s="29"/>
    </row>
    <row r="1956" ht="14.25" spans="18:19">
      <c r="R1956" s="28"/>
      <c r="S1956" s="29"/>
    </row>
    <row r="1957" ht="14.25" spans="18:19">
      <c r="R1957" s="28"/>
      <c r="S1957" s="29"/>
    </row>
    <row r="1958" ht="14.25" spans="18:19">
      <c r="R1958" s="28"/>
      <c r="S1958" s="29"/>
    </row>
    <row r="1959" ht="14.25" spans="18:19">
      <c r="R1959" s="28"/>
      <c r="S1959" s="29"/>
    </row>
    <row r="1960" ht="14.25" spans="18:19">
      <c r="R1960" s="28"/>
      <c r="S1960" s="29"/>
    </row>
    <row r="1961" ht="14.25" spans="18:19">
      <c r="R1961" s="28"/>
      <c r="S1961" s="29"/>
    </row>
    <row r="1962" ht="14.25" spans="18:19">
      <c r="R1962" s="28"/>
      <c r="S1962" s="29"/>
    </row>
    <row r="1963" ht="14.25" spans="18:19">
      <c r="R1963" s="28"/>
      <c r="S1963" s="29"/>
    </row>
    <row r="1964" ht="14.25" spans="18:19">
      <c r="R1964" s="28"/>
      <c r="S1964" s="29"/>
    </row>
    <row r="1965" ht="14.25" spans="18:19">
      <c r="R1965" s="28"/>
      <c r="S1965" s="29"/>
    </row>
    <row r="1966" ht="14.25" spans="18:19">
      <c r="R1966" s="28"/>
      <c r="S1966" s="29"/>
    </row>
    <row r="1967" ht="14.25" spans="18:19">
      <c r="R1967" s="28"/>
      <c r="S1967" s="29"/>
    </row>
    <row r="1968" ht="14.25" spans="18:19">
      <c r="R1968" s="28"/>
      <c r="S1968" s="29"/>
    </row>
    <row r="1969" ht="14.25" spans="18:19">
      <c r="R1969" s="28"/>
      <c r="S1969" s="29"/>
    </row>
    <row r="1970" ht="14.25" spans="18:19">
      <c r="R1970" s="28"/>
      <c r="S1970" s="29"/>
    </row>
    <row r="1971" ht="14.25" spans="18:19">
      <c r="R1971" s="28"/>
      <c r="S1971" s="29"/>
    </row>
    <row r="1972" ht="14.25" spans="18:19">
      <c r="R1972" s="28"/>
      <c r="S1972" s="29"/>
    </row>
    <row r="1973" ht="14.25" spans="18:19">
      <c r="R1973" s="28"/>
      <c r="S1973" s="29"/>
    </row>
    <row r="1974" ht="14.25" spans="18:19">
      <c r="R1974" s="28"/>
      <c r="S1974" s="29"/>
    </row>
    <row r="1975" ht="14.25" spans="18:19">
      <c r="R1975" s="28"/>
      <c r="S1975" s="29"/>
    </row>
    <row r="1976" ht="14.25" spans="18:19">
      <c r="R1976" s="28"/>
      <c r="S1976" s="29"/>
    </row>
    <row r="1977" ht="14.25" spans="18:19">
      <c r="R1977" s="28"/>
      <c r="S1977" s="29"/>
    </row>
    <row r="1978" ht="14.25" spans="18:19">
      <c r="R1978" s="28"/>
      <c r="S1978" s="29"/>
    </row>
    <row r="1979" ht="14.25" spans="18:19">
      <c r="R1979" s="28"/>
      <c r="S1979" s="29"/>
    </row>
    <row r="1980" ht="14.25" spans="18:19">
      <c r="R1980" s="28"/>
      <c r="S1980" s="29"/>
    </row>
    <row r="1981" ht="14.25" spans="18:19">
      <c r="R1981" s="28"/>
      <c r="S1981" s="29"/>
    </row>
    <row r="1982" ht="14.25" spans="18:19">
      <c r="R1982" s="28"/>
      <c r="S1982" s="29"/>
    </row>
    <row r="1983" ht="14.25" spans="18:19">
      <c r="R1983" s="28"/>
      <c r="S1983" s="29"/>
    </row>
    <row r="1984" ht="14.25" spans="18:19">
      <c r="R1984" s="28"/>
      <c r="S1984" s="29"/>
    </row>
    <row r="1985" ht="14.25" spans="18:19">
      <c r="R1985" s="28"/>
      <c r="S1985" s="29"/>
    </row>
    <row r="1986" ht="14.25" spans="18:19">
      <c r="R1986" s="28"/>
      <c r="S1986" s="29"/>
    </row>
    <row r="1987" ht="14.25" spans="18:19">
      <c r="R1987" s="28"/>
      <c r="S1987" s="29"/>
    </row>
    <row r="1988" ht="14.25" spans="18:19">
      <c r="R1988" s="28"/>
      <c r="S1988" s="29"/>
    </row>
    <row r="1989" ht="14.25" spans="18:19">
      <c r="R1989" s="28"/>
      <c r="S1989" s="29"/>
    </row>
    <row r="1990" ht="14.25" spans="18:19">
      <c r="R1990" s="28"/>
      <c r="S1990" s="29"/>
    </row>
    <row r="1991" ht="14.25" spans="18:19">
      <c r="R1991" s="28"/>
      <c r="S1991" s="29"/>
    </row>
    <row r="1992" ht="14.25" spans="18:19">
      <c r="R1992" s="28"/>
      <c r="S1992" s="29"/>
    </row>
    <row r="1993" ht="14.25" spans="18:19">
      <c r="R1993" s="28"/>
      <c r="S1993" s="29"/>
    </row>
    <row r="1994" ht="14.25" spans="18:19">
      <c r="R1994" s="28"/>
      <c r="S1994" s="29"/>
    </row>
    <row r="1995" ht="14.25" spans="18:19">
      <c r="R1995" s="28"/>
      <c r="S1995" s="29"/>
    </row>
    <row r="1996" ht="14.25" spans="18:19">
      <c r="R1996" s="28"/>
      <c r="S1996" s="29"/>
    </row>
    <row r="1997" ht="14.25" spans="18:19">
      <c r="R1997" s="28"/>
      <c r="S1997" s="29"/>
    </row>
    <row r="1998" ht="14.25" spans="18:19">
      <c r="R1998" s="28"/>
      <c r="S1998" s="29"/>
    </row>
    <row r="1999" ht="14.25" spans="18:19">
      <c r="R1999" s="28"/>
      <c r="S1999" s="29"/>
    </row>
    <row r="2000" ht="14.25" spans="18:19">
      <c r="R2000" s="28"/>
      <c r="S2000" s="29"/>
    </row>
    <row r="2001" ht="14.25" spans="18:19">
      <c r="R2001" s="28"/>
      <c r="S2001" s="29"/>
    </row>
    <row r="2002" ht="14.25" spans="18:19">
      <c r="R2002" s="28"/>
      <c r="S2002" s="29"/>
    </row>
    <row r="2003" ht="14.25" spans="18:19">
      <c r="R2003" s="28"/>
      <c r="S2003" s="29"/>
    </row>
    <row r="2004" ht="14.25" spans="18:19">
      <c r="R2004" s="28"/>
      <c r="S2004" s="29"/>
    </row>
    <row r="2005" ht="14.25" spans="18:19">
      <c r="R2005" s="28"/>
      <c r="S2005" s="29"/>
    </row>
    <row r="2006" ht="14.25" spans="18:19">
      <c r="R2006" s="28"/>
      <c r="S2006" s="29"/>
    </row>
    <row r="2007" ht="14.25" spans="18:19">
      <c r="R2007" s="28"/>
      <c r="S2007" s="29"/>
    </row>
    <row r="2008" ht="14.25" spans="18:19">
      <c r="R2008" s="28"/>
      <c r="S2008" s="29"/>
    </row>
    <row r="2009" ht="14.25" spans="18:19">
      <c r="R2009" s="28"/>
      <c r="S2009" s="29"/>
    </row>
    <row r="2010" ht="14.25" spans="18:19">
      <c r="R2010" s="28"/>
      <c r="S2010" s="29"/>
    </row>
    <row r="2011" ht="14.25" spans="18:19">
      <c r="R2011" s="28"/>
      <c r="S2011" s="29"/>
    </row>
    <row r="2012" ht="14.25" spans="18:19">
      <c r="R2012" s="28"/>
      <c r="S2012" s="29"/>
    </row>
    <row r="2013" ht="14.25" spans="18:19">
      <c r="R2013" s="28"/>
      <c r="S2013" s="29"/>
    </row>
    <row r="2014" ht="14.25" spans="18:19">
      <c r="R2014" s="28"/>
      <c r="S2014" s="29"/>
    </row>
    <row r="2015" ht="14.25" spans="18:19">
      <c r="R2015" s="28"/>
      <c r="S2015" s="29"/>
    </row>
    <row r="2016" ht="14.25" spans="18:19">
      <c r="R2016" s="28"/>
      <c r="S2016" s="29"/>
    </row>
    <row r="2017" ht="14.25" spans="18:19">
      <c r="R2017" s="28"/>
      <c r="S2017" s="29"/>
    </row>
    <row r="2018" ht="14.25" spans="18:19">
      <c r="R2018" s="28"/>
      <c r="S2018" s="29"/>
    </row>
    <row r="2019" ht="14.25" spans="18:19">
      <c r="R2019" s="28"/>
      <c r="S2019" s="29"/>
    </row>
    <row r="2020" ht="14.25" spans="18:19">
      <c r="R2020" s="28"/>
      <c r="S2020" s="29"/>
    </row>
    <row r="2021" ht="14.25" spans="18:19">
      <c r="R2021" s="28"/>
      <c r="S2021" s="29"/>
    </row>
    <row r="2022" ht="14.25" spans="18:19">
      <c r="R2022" s="28"/>
      <c r="S2022" s="29"/>
    </row>
    <row r="2023" ht="14.25" spans="18:19">
      <c r="R2023" s="28"/>
      <c r="S2023" s="29"/>
    </row>
    <row r="2024" ht="14.25" spans="18:19">
      <c r="R2024" s="28"/>
      <c r="S2024" s="29"/>
    </row>
    <row r="2025" ht="14.25" spans="18:19">
      <c r="R2025" s="28"/>
      <c r="S2025" s="29"/>
    </row>
    <row r="2026" ht="14.25" spans="18:19">
      <c r="R2026" s="28"/>
      <c r="S2026" s="29"/>
    </row>
    <row r="2027" ht="14.25" spans="18:19">
      <c r="R2027" s="28"/>
      <c r="S2027" s="29"/>
    </row>
    <row r="2028" ht="14.25" spans="18:19">
      <c r="R2028" s="28"/>
      <c r="S2028" s="29"/>
    </row>
    <row r="2029" ht="14.25" spans="18:19">
      <c r="R2029" s="28"/>
      <c r="S2029" s="29"/>
    </row>
    <row r="2030" ht="14.25" spans="18:19">
      <c r="R2030" s="28"/>
      <c r="S2030" s="29"/>
    </row>
    <row r="2031" ht="14.25" spans="18:19">
      <c r="R2031" s="28"/>
      <c r="S2031" s="29"/>
    </row>
    <row r="2032" ht="14.25" spans="18:19">
      <c r="R2032" s="28"/>
      <c r="S2032" s="29"/>
    </row>
    <row r="2033" ht="14.25" spans="18:19">
      <c r="R2033" s="28"/>
      <c r="S2033" s="29"/>
    </row>
    <row r="2034" ht="14.25" spans="18:19">
      <c r="R2034" s="28"/>
      <c r="S2034" s="29"/>
    </row>
    <row r="2035" ht="14.25" spans="18:19">
      <c r="R2035" s="28"/>
      <c r="S2035" s="29"/>
    </row>
    <row r="2036" ht="14.25" spans="18:19">
      <c r="R2036" s="28"/>
      <c r="S2036" s="29"/>
    </row>
    <row r="2037" ht="14.25" spans="18:19">
      <c r="R2037" s="28"/>
      <c r="S2037" s="29"/>
    </row>
    <row r="2038" ht="14.25" spans="18:19">
      <c r="R2038" s="28"/>
      <c r="S2038" s="29"/>
    </row>
    <row r="2039" ht="14.25" spans="18:19">
      <c r="R2039" s="28"/>
      <c r="S2039" s="29"/>
    </row>
    <row r="2040" ht="14.25" spans="18:19">
      <c r="R2040" s="28"/>
      <c r="S2040" s="29"/>
    </row>
    <row r="2041" ht="14.25" spans="18:19">
      <c r="R2041" s="28"/>
      <c r="S2041" s="29"/>
    </row>
    <row r="2042" ht="14.25" spans="18:19">
      <c r="R2042" s="28"/>
      <c r="S2042" s="29"/>
    </row>
    <row r="2043" ht="14.25" spans="18:19">
      <c r="R2043" s="28"/>
      <c r="S2043" s="29"/>
    </row>
    <row r="2044" ht="14.25" spans="18:19">
      <c r="R2044" s="28"/>
      <c r="S2044" s="29"/>
    </row>
    <row r="2045" ht="14.25" spans="18:19">
      <c r="R2045" s="28"/>
      <c r="S2045" s="29"/>
    </row>
    <row r="2046" ht="14.25" spans="18:19">
      <c r="R2046" s="28"/>
      <c r="S2046" s="29"/>
    </row>
    <row r="2047" ht="14.25" spans="18:19">
      <c r="R2047" s="28"/>
      <c r="S2047" s="29"/>
    </row>
    <row r="2048" ht="14.25" spans="18:19">
      <c r="R2048" s="28"/>
      <c r="S2048" s="29"/>
    </row>
    <row r="2049" ht="14.25" spans="18:19">
      <c r="R2049" s="28"/>
      <c r="S2049" s="29"/>
    </row>
    <row r="2050" ht="14.25" spans="18:19">
      <c r="R2050" s="28"/>
      <c r="S2050" s="29"/>
    </row>
    <row r="2051" ht="14.25" spans="18:19">
      <c r="R2051" s="28"/>
      <c r="S2051" s="29"/>
    </row>
    <row r="2052" ht="14.25" spans="18:19">
      <c r="R2052" s="28"/>
      <c r="S2052" s="29"/>
    </row>
    <row r="2053" ht="14.25" spans="18:19">
      <c r="R2053" s="28"/>
      <c r="S2053" s="29"/>
    </row>
    <row r="2054" ht="14.25" spans="18:19">
      <c r="R2054" s="28"/>
      <c r="S2054" s="29"/>
    </row>
    <row r="2055" ht="14.25" spans="18:19">
      <c r="R2055" s="28"/>
      <c r="S2055" s="29"/>
    </row>
    <row r="2056" ht="14.25" spans="18:19">
      <c r="R2056" s="28"/>
      <c r="S2056" s="29"/>
    </row>
    <row r="2057" ht="14.25" spans="18:19">
      <c r="R2057" s="28"/>
      <c r="S2057" s="29"/>
    </row>
    <row r="2058" ht="14.25" spans="18:19">
      <c r="R2058" s="28"/>
      <c r="S2058" s="29"/>
    </row>
    <row r="2059" ht="14.25" spans="18:19">
      <c r="R2059" s="28"/>
      <c r="S2059" s="29"/>
    </row>
    <row r="2060" ht="14.25" spans="18:19">
      <c r="R2060" s="28"/>
      <c r="S2060" s="29"/>
    </row>
    <row r="2061" ht="14.25" spans="18:19">
      <c r="R2061" s="28"/>
      <c r="S2061" s="29"/>
    </row>
    <row r="2062" ht="14.25" spans="18:19">
      <c r="R2062" s="28"/>
      <c r="S2062" s="29"/>
    </row>
    <row r="2063" ht="14.25" spans="18:19">
      <c r="R2063" s="28"/>
      <c r="S2063" s="29"/>
    </row>
    <row r="2064" ht="14.25" spans="18:19">
      <c r="R2064" s="28"/>
      <c r="S2064" s="29"/>
    </row>
    <row r="2065" ht="14.25" spans="18:19">
      <c r="R2065" s="28"/>
      <c r="S2065" s="29"/>
    </row>
    <row r="2066" ht="14.25" spans="18:19">
      <c r="R2066" s="28"/>
      <c r="S2066" s="29"/>
    </row>
    <row r="2067" ht="14.25" spans="18:19">
      <c r="R2067" s="28"/>
      <c r="S2067" s="29"/>
    </row>
    <row r="2068" ht="14.25" spans="18:19">
      <c r="R2068" s="28"/>
      <c r="S2068" s="29"/>
    </row>
    <row r="2069" ht="14.25" spans="18:19">
      <c r="R2069" s="28"/>
      <c r="S2069" s="29"/>
    </row>
    <row r="2070" ht="14.25" spans="18:19">
      <c r="R2070" s="28"/>
      <c r="S2070" s="29"/>
    </row>
    <row r="2071" ht="14.25" spans="18:19">
      <c r="R2071" s="28"/>
      <c r="S2071" s="29"/>
    </row>
    <row r="2072" ht="14.25" spans="18:19">
      <c r="R2072" s="28"/>
      <c r="S2072" s="29"/>
    </row>
    <row r="2073" ht="14.25" spans="18:19">
      <c r="R2073" s="28"/>
      <c r="S2073" s="29"/>
    </row>
    <row r="2074" ht="14.25" spans="18:19">
      <c r="R2074" s="28"/>
      <c r="S2074" s="29"/>
    </row>
    <row r="2075" ht="14.25" spans="18:19">
      <c r="R2075" s="28"/>
      <c r="S2075" s="29"/>
    </row>
    <row r="2076" ht="14.25" spans="18:19">
      <c r="R2076" s="28"/>
      <c r="S2076" s="29"/>
    </row>
    <row r="2077" ht="14.25" spans="18:19">
      <c r="R2077" s="28"/>
      <c r="S2077" s="29"/>
    </row>
    <row r="2078" ht="14.25" spans="18:19">
      <c r="R2078" s="28"/>
      <c r="S2078" s="29"/>
    </row>
    <row r="2079" ht="14.25" spans="18:19">
      <c r="R2079" s="28"/>
      <c r="S2079" s="29"/>
    </row>
    <row r="2080" ht="14.25" spans="18:19">
      <c r="R2080" s="28"/>
      <c r="S2080" s="29"/>
    </row>
    <row r="2081" ht="14.25" spans="18:19">
      <c r="R2081" s="28"/>
      <c r="S2081" s="29"/>
    </row>
    <row r="2082" ht="14.25" spans="18:19">
      <c r="R2082" s="28"/>
      <c r="S2082" s="29"/>
    </row>
    <row r="2083" ht="14.25" spans="18:19">
      <c r="R2083" s="28"/>
      <c r="S2083" s="29"/>
    </row>
    <row r="2084" ht="14.25" spans="18:19">
      <c r="R2084" s="28"/>
      <c r="S2084" s="29"/>
    </row>
    <row r="2085" ht="14.25" spans="18:19">
      <c r="R2085" s="28"/>
      <c r="S2085" s="29"/>
    </row>
    <row r="2086" ht="14.25" spans="18:19">
      <c r="R2086" s="28"/>
      <c r="S2086" s="29"/>
    </row>
    <row r="2087" ht="14.25" spans="18:19">
      <c r="R2087" s="28"/>
      <c r="S2087" s="29"/>
    </row>
    <row r="2088" ht="14.25" spans="18:19">
      <c r="R2088" s="28"/>
      <c r="S2088" s="29"/>
    </row>
    <row r="2089" ht="14.25" spans="18:19">
      <c r="R2089" s="28"/>
      <c r="S2089" s="29"/>
    </row>
    <row r="2090" ht="14.25" spans="18:19">
      <c r="R2090" s="28"/>
      <c r="S2090" s="29"/>
    </row>
    <row r="2091" ht="14.25" spans="18:19">
      <c r="R2091" s="28"/>
      <c r="S2091" s="29"/>
    </row>
    <row r="2092" ht="14.25" spans="18:19">
      <c r="R2092" s="28"/>
      <c r="S2092" s="29"/>
    </row>
    <row r="2093" ht="14.25" spans="18:19">
      <c r="R2093" s="28"/>
      <c r="S2093" s="29"/>
    </row>
    <row r="2094" ht="14.25" spans="18:19">
      <c r="R2094" s="28"/>
      <c r="S2094" s="29"/>
    </row>
    <row r="2095" ht="14.25" spans="18:19">
      <c r="R2095" s="28"/>
      <c r="S2095" s="29"/>
    </row>
    <row r="2096" ht="14.25" spans="18:19">
      <c r="R2096" s="28"/>
      <c r="S2096" s="29"/>
    </row>
    <row r="2097" ht="14.25" spans="18:19">
      <c r="R2097" s="28"/>
      <c r="S2097" s="29"/>
    </row>
    <row r="2098" ht="14.25" spans="18:19">
      <c r="R2098" s="28"/>
      <c r="S2098" s="29"/>
    </row>
    <row r="2099" ht="14.25" spans="18:19">
      <c r="R2099" s="28"/>
      <c r="S2099" s="29"/>
    </row>
    <row r="2100" ht="14.25" spans="18:19">
      <c r="R2100" s="28"/>
      <c r="S2100" s="29"/>
    </row>
    <row r="2101" ht="14.25" spans="18:19">
      <c r="R2101" s="28"/>
      <c r="S2101" s="29"/>
    </row>
    <row r="2102" ht="14.25" spans="18:19">
      <c r="R2102" s="28"/>
      <c r="S2102" s="29"/>
    </row>
    <row r="2103" ht="14.25" spans="18:19">
      <c r="R2103" s="28"/>
      <c r="S2103" s="29"/>
    </row>
    <row r="2104" ht="14.25" spans="18:19">
      <c r="R2104" s="28"/>
      <c r="S2104" s="29"/>
    </row>
    <row r="2105" ht="14.25" spans="18:19">
      <c r="R2105" s="28"/>
      <c r="S2105" s="29"/>
    </row>
    <row r="2106" ht="14.25" spans="18:19">
      <c r="R2106" s="28"/>
      <c r="S2106" s="29"/>
    </row>
    <row r="2107" ht="14.25" spans="18:19">
      <c r="R2107" s="28"/>
      <c r="S2107" s="29"/>
    </row>
    <row r="2108" ht="14.25" spans="18:19">
      <c r="R2108" s="28"/>
      <c r="S2108" s="29"/>
    </row>
    <row r="2109" ht="14.25" spans="18:19">
      <c r="R2109" s="28"/>
      <c r="S2109" s="29"/>
    </row>
    <row r="2110" ht="14.25" spans="18:19">
      <c r="R2110" s="28"/>
      <c r="S2110" s="29"/>
    </row>
    <row r="2111" ht="14.25" spans="18:19">
      <c r="R2111" s="28"/>
      <c r="S2111" s="29"/>
    </row>
    <row r="2112" ht="14.25" spans="18:19">
      <c r="R2112" s="28"/>
      <c r="S2112" s="29"/>
    </row>
    <row r="2113" ht="14.25" spans="18:19">
      <c r="R2113" s="28"/>
      <c r="S2113" s="29"/>
    </row>
    <row r="2114" ht="14.25" spans="18:19">
      <c r="R2114" s="28"/>
      <c r="S2114" s="29"/>
    </row>
    <row r="2115" ht="14.25" spans="18:19">
      <c r="R2115" s="28"/>
      <c r="S2115" s="29"/>
    </row>
    <row r="2116" ht="14.25" spans="18:19">
      <c r="R2116" s="28"/>
      <c r="S2116" s="29"/>
    </row>
    <row r="2117" ht="14.25" spans="18:19">
      <c r="R2117" s="28"/>
      <c r="S2117" s="29"/>
    </row>
    <row r="2118" ht="14.25" spans="18:19">
      <c r="R2118" s="28"/>
      <c r="S2118" s="29"/>
    </row>
    <row r="2119" ht="14.25" spans="18:19">
      <c r="R2119" s="28"/>
      <c r="S2119" s="29"/>
    </row>
    <row r="2120" ht="14.25" spans="18:19">
      <c r="R2120" s="28"/>
      <c r="S2120" s="29"/>
    </row>
    <row r="2121" ht="14.25" spans="18:19">
      <c r="R2121" s="28"/>
      <c r="S2121" s="29"/>
    </row>
    <row r="2122" ht="14.25" spans="18:19">
      <c r="R2122" s="28"/>
      <c r="S2122" s="29"/>
    </row>
    <row r="2123" ht="14.25" spans="18:19">
      <c r="R2123" s="28"/>
      <c r="S2123" s="29"/>
    </row>
    <row r="2124" ht="14.25" spans="18:19">
      <c r="R2124" s="28"/>
      <c r="S2124" s="29"/>
    </row>
    <row r="2125" ht="14.25" spans="18:19">
      <c r="R2125" s="28"/>
      <c r="S2125" s="29"/>
    </row>
    <row r="2126" ht="14.25" spans="18:19">
      <c r="R2126" s="28"/>
      <c r="S2126" s="29"/>
    </row>
    <row r="2127" ht="14.25" spans="18:19">
      <c r="R2127" s="28"/>
      <c r="S2127" s="29"/>
    </row>
    <row r="2128" ht="14.25" spans="18:19">
      <c r="R2128" s="28"/>
      <c r="S2128" s="29"/>
    </row>
    <row r="2129" ht="14.25" spans="18:19">
      <c r="R2129" s="28"/>
      <c r="S2129" s="29"/>
    </row>
    <row r="2130" ht="14.25" spans="18:19">
      <c r="R2130" s="28"/>
      <c r="S2130" s="29"/>
    </row>
    <row r="2131" ht="14.25" spans="18:19">
      <c r="R2131" s="28"/>
      <c r="S2131" s="29"/>
    </row>
    <row r="2132" ht="14.25" spans="18:19">
      <c r="R2132" s="28"/>
      <c r="S2132" s="29"/>
    </row>
    <row r="2133" ht="14.25" spans="18:19">
      <c r="R2133" s="28"/>
      <c r="S2133" s="29"/>
    </row>
    <row r="2134" ht="14.25" spans="18:19">
      <c r="R2134" s="28"/>
      <c r="S2134" s="29"/>
    </row>
    <row r="2135" ht="14.25" spans="18:19">
      <c r="R2135" s="28"/>
      <c r="S2135" s="29"/>
    </row>
    <row r="2136" ht="14.25" spans="18:19">
      <c r="R2136" s="28"/>
      <c r="S2136" s="29"/>
    </row>
    <row r="2137" ht="14.25" spans="18:19">
      <c r="R2137" s="28"/>
      <c r="S2137" s="29"/>
    </row>
    <row r="2138" ht="14.25" spans="18:19">
      <c r="R2138" s="28"/>
      <c r="S2138" s="29"/>
    </row>
    <row r="2139" ht="14.25" spans="18:19">
      <c r="R2139" s="28"/>
      <c r="S2139" s="29"/>
    </row>
    <row r="2140" ht="14.25" spans="18:19">
      <c r="R2140" s="28"/>
      <c r="S2140" s="29"/>
    </row>
    <row r="2141" ht="14.25" spans="18:19">
      <c r="R2141" s="28"/>
      <c r="S2141" s="29"/>
    </row>
    <row r="2142" ht="14.25" spans="18:19">
      <c r="R2142" s="28"/>
      <c r="S2142" s="29"/>
    </row>
    <row r="2143" ht="14.25" spans="18:19">
      <c r="R2143" s="28"/>
      <c r="S2143" s="29"/>
    </row>
    <row r="2144" ht="14.25" spans="18:19">
      <c r="R2144" s="28"/>
      <c r="S2144" s="29"/>
    </row>
    <row r="2145" ht="14.25" spans="18:19">
      <c r="R2145" s="28"/>
      <c r="S2145" s="29"/>
    </row>
    <row r="2146" ht="14.25" spans="18:19">
      <c r="R2146" s="28"/>
      <c r="S2146" s="29"/>
    </row>
    <row r="2147" ht="14.25" spans="18:19">
      <c r="R2147" s="28"/>
      <c r="S2147" s="29"/>
    </row>
    <row r="2148" ht="14.25" spans="18:19">
      <c r="R2148" s="28"/>
      <c r="S2148" s="29"/>
    </row>
    <row r="2149" ht="14.25" spans="18:19">
      <c r="R2149" s="28"/>
      <c r="S2149" s="29"/>
    </row>
    <row r="2150" ht="14.25" spans="18:19">
      <c r="R2150" s="28"/>
      <c r="S2150" s="29"/>
    </row>
    <row r="2151" ht="14.25" spans="18:19">
      <c r="R2151" s="28"/>
      <c r="S2151" s="29"/>
    </row>
    <row r="2152" ht="14.25" spans="18:19">
      <c r="R2152" s="28"/>
      <c r="S2152" s="29"/>
    </row>
    <row r="2153" ht="14.25" spans="18:19">
      <c r="R2153" s="28"/>
      <c r="S2153" s="29"/>
    </row>
    <row r="2154" ht="14.25" spans="18:19">
      <c r="R2154" s="28"/>
      <c r="S2154" s="29"/>
    </row>
    <row r="2155" ht="14.25" spans="18:19">
      <c r="R2155" s="28"/>
      <c r="S2155" s="29"/>
    </row>
    <row r="2156" ht="14.25" spans="18:19">
      <c r="R2156" s="28"/>
      <c r="S2156" s="29"/>
    </row>
    <row r="2157" ht="14.25" spans="18:19">
      <c r="R2157" s="28"/>
      <c r="S2157" s="29"/>
    </row>
    <row r="2158" ht="14.25" spans="18:19">
      <c r="R2158" s="28"/>
      <c r="S2158" s="29"/>
    </row>
    <row r="2159" ht="14.25" spans="18:19">
      <c r="R2159" s="28"/>
      <c r="S2159" s="29"/>
    </row>
    <row r="2160" ht="14.25" spans="18:19">
      <c r="R2160" s="28"/>
      <c r="S2160" s="29"/>
    </row>
    <row r="2161" ht="14.25" spans="18:19">
      <c r="R2161" s="28"/>
      <c r="S2161" s="29"/>
    </row>
    <row r="2162" ht="14.25" spans="18:19">
      <c r="R2162" s="28"/>
      <c r="S2162" s="29"/>
    </row>
    <row r="2163" ht="14.25" spans="18:19">
      <c r="R2163" s="28"/>
      <c r="S2163" s="29"/>
    </row>
    <row r="2164" ht="14.25" spans="18:19">
      <c r="R2164" s="28"/>
      <c r="S2164" s="29"/>
    </row>
    <row r="2165" ht="14.25" spans="18:19">
      <c r="R2165" s="28"/>
      <c r="S2165" s="29"/>
    </row>
    <row r="2166" ht="14.25" spans="18:19">
      <c r="R2166" s="28"/>
      <c r="S2166" s="29"/>
    </row>
    <row r="2167" ht="14.25" spans="18:19">
      <c r="R2167" s="28"/>
      <c r="S2167" s="29"/>
    </row>
    <row r="2168" ht="14.25" spans="18:19">
      <c r="R2168" s="28"/>
      <c r="S2168" s="29"/>
    </row>
    <row r="2169" ht="14.25" spans="18:19">
      <c r="R2169" s="28"/>
      <c r="S2169" s="29"/>
    </row>
    <row r="2170" ht="14.25" spans="18:19">
      <c r="R2170" s="28"/>
      <c r="S2170" s="29"/>
    </row>
    <row r="2171" ht="14.25" spans="18:19">
      <c r="R2171" s="28"/>
      <c r="S2171" s="29"/>
    </row>
    <row r="2172" ht="14.25" spans="18:19">
      <c r="R2172" s="28"/>
      <c r="S2172" s="29"/>
    </row>
    <row r="2173" ht="14.25" spans="18:19">
      <c r="R2173" s="28"/>
      <c r="S2173" s="29"/>
    </row>
    <row r="2174" ht="14.25" spans="18:19">
      <c r="R2174" s="28"/>
      <c r="S2174" s="29"/>
    </row>
    <row r="2175" ht="14.25" spans="18:19">
      <c r="R2175" s="28"/>
      <c r="S2175" s="29"/>
    </row>
    <row r="2176" ht="14.25" spans="18:19">
      <c r="R2176" s="28"/>
      <c r="S2176" s="29"/>
    </row>
    <row r="2177" ht="14.25" spans="18:19">
      <c r="R2177" s="28"/>
      <c r="S2177" s="29"/>
    </row>
    <row r="2178" ht="14.25" spans="18:19">
      <c r="R2178" s="28"/>
      <c r="S2178" s="29"/>
    </row>
    <row r="2179" ht="14.25" spans="18:19">
      <c r="R2179" s="28"/>
      <c r="S2179" s="29"/>
    </row>
    <row r="2180" ht="14.25" spans="18:19">
      <c r="R2180" s="28"/>
      <c r="S2180" s="29"/>
    </row>
    <row r="2181" ht="14.25" spans="18:19">
      <c r="R2181" s="28"/>
      <c r="S2181" s="29"/>
    </row>
    <row r="2182" ht="14.25" spans="18:19">
      <c r="R2182" s="28"/>
      <c r="S2182" s="29"/>
    </row>
    <row r="2183" ht="14.25" spans="18:19">
      <c r="R2183" s="28"/>
      <c r="S2183" s="29"/>
    </row>
    <row r="2184" ht="14.25" spans="18:19">
      <c r="R2184" s="28"/>
      <c r="S2184" s="29"/>
    </row>
    <row r="2185" ht="14.25" spans="18:19">
      <c r="R2185" s="28"/>
      <c r="S2185" s="29"/>
    </row>
    <row r="2186" ht="14.25" spans="18:19">
      <c r="R2186" s="28"/>
      <c r="S2186" s="29"/>
    </row>
    <row r="2187" ht="14.25" spans="18:19">
      <c r="R2187" s="28"/>
      <c r="S2187" s="29"/>
    </row>
    <row r="2188" ht="14.25" spans="18:19">
      <c r="R2188" s="28"/>
      <c r="S2188" s="29"/>
    </row>
    <row r="2189" ht="14.25" spans="18:19">
      <c r="R2189" s="28"/>
      <c r="S2189" s="29"/>
    </row>
    <row r="2190" ht="14.25" spans="18:19">
      <c r="R2190" s="28"/>
      <c r="S2190" s="29"/>
    </row>
    <row r="2191" ht="14.25" spans="18:19">
      <c r="R2191" s="28"/>
      <c r="S2191" s="29"/>
    </row>
    <row r="2192" ht="14.25" spans="18:19">
      <c r="R2192" s="28"/>
      <c r="S2192" s="29"/>
    </row>
    <row r="2193" ht="14.25" spans="18:19">
      <c r="R2193" s="28"/>
      <c r="S2193" s="29"/>
    </row>
    <row r="2194" ht="14.25" spans="18:19">
      <c r="R2194" s="28"/>
      <c r="S2194" s="29"/>
    </row>
    <row r="2195" ht="14.25" spans="18:19">
      <c r="R2195" s="28"/>
      <c r="S2195" s="29"/>
    </row>
    <row r="2196" ht="14.25" spans="18:19">
      <c r="R2196" s="28"/>
      <c r="S2196" s="29"/>
    </row>
    <row r="2197" ht="14.25" spans="18:19">
      <c r="R2197" s="28"/>
      <c r="S2197" s="29"/>
    </row>
    <row r="2198" ht="14.25" spans="18:19">
      <c r="R2198" s="28"/>
      <c r="S2198" s="29"/>
    </row>
    <row r="2199" ht="14.25" spans="18:19">
      <c r="R2199" s="28"/>
      <c r="S2199" s="29"/>
    </row>
    <row r="2200" ht="14.25" spans="18:19">
      <c r="R2200" s="28"/>
      <c r="S2200" s="29"/>
    </row>
    <row r="2201" ht="14.25" spans="18:19">
      <c r="R2201" s="28"/>
      <c r="S2201" s="29"/>
    </row>
    <row r="2202" ht="14.25" spans="18:19">
      <c r="R2202" s="28"/>
      <c r="S2202" s="29"/>
    </row>
    <row r="2203" ht="14.25" spans="18:19">
      <c r="R2203" s="28"/>
      <c r="S2203" s="29"/>
    </row>
    <row r="2204" ht="14.25" spans="18:19">
      <c r="R2204" s="28"/>
      <c r="S2204" s="29"/>
    </row>
    <row r="2205" ht="14.25" spans="18:19">
      <c r="R2205" s="28"/>
      <c r="S2205" s="29"/>
    </row>
    <row r="2206" ht="14.25" spans="18:19">
      <c r="R2206" s="28"/>
      <c r="S2206" s="29"/>
    </row>
    <row r="2207" ht="14.25" spans="18:19">
      <c r="R2207" s="28"/>
      <c r="S2207" s="29"/>
    </row>
    <row r="2208" ht="14.25" spans="18:19">
      <c r="R2208" s="28"/>
      <c r="S2208" s="29"/>
    </row>
    <row r="2209" ht="14.25" spans="18:19">
      <c r="R2209" s="28"/>
      <c r="S2209" s="29"/>
    </row>
    <row r="2210" ht="14.25" spans="18:19">
      <c r="R2210" s="28"/>
      <c r="S2210" s="29"/>
    </row>
    <row r="2211" ht="14.25" spans="18:19">
      <c r="R2211" s="28"/>
      <c r="S2211" s="29"/>
    </row>
    <row r="2212" ht="14.25" spans="18:19">
      <c r="R2212" s="28"/>
      <c r="S2212" s="29"/>
    </row>
    <row r="2213" ht="14.25" spans="18:19">
      <c r="R2213" s="28"/>
      <c r="S2213" s="29"/>
    </row>
    <row r="2214" ht="14.25" spans="18:19">
      <c r="R2214" s="28"/>
      <c r="S2214" s="29"/>
    </row>
    <row r="2215" ht="14.25" spans="18:19">
      <c r="R2215" s="28"/>
      <c r="S2215" s="29"/>
    </row>
    <row r="2216" ht="14.25" spans="18:19">
      <c r="R2216" s="28"/>
      <c r="S2216" s="29"/>
    </row>
    <row r="2217" ht="14.25" spans="18:19">
      <c r="R2217" s="28"/>
      <c r="S2217" s="29"/>
    </row>
    <row r="2218" ht="14.25" spans="18:19">
      <c r="R2218" s="28"/>
      <c r="S2218" s="29"/>
    </row>
    <row r="2219" ht="14.25" spans="18:19">
      <c r="R2219" s="28"/>
      <c r="S2219" s="29"/>
    </row>
    <row r="2220" ht="14.25" spans="18:19">
      <c r="R2220" s="28"/>
      <c r="S2220" s="29"/>
    </row>
    <row r="2221" ht="14.25" spans="18:19">
      <c r="R2221" s="28"/>
      <c r="S2221" s="29"/>
    </row>
    <row r="2222" ht="14.25" spans="18:19">
      <c r="R2222" s="28"/>
      <c r="S2222" s="29"/>
    </row>
    <row r="2223" ht="14.25" spans="18:19">
      <c r="R2223" s="28"/>
      <c r="S2223" s="29"/>
    </row>
    <row r="2224" ht="14.25" spans="18:19">
      <c r="R2224" s="28"/>
      <c r="S2224" s="29"/>
    </row>
    <row r="2225" ht="14.25" spans="18:19">
      <c r="R2225" s="28"/>
      <c r="S2225" s="29"/>
    </row>
    <row r="2226" ht="14.25" spans="18:19">
      <c r="R2226" s="28"/>
      <c r="S2226" s="29"/>
    </row>
    <row r="2227" ht="14.25" spans="18:19">
      <c r="R2227" s="28"/>
      <c r="S2227" s="29"/>
    </row>
    <row r="2228" ht="14.25" spans="18:19">
      <c r="R2228" s="28"/>
      <c r="S2228" s="29"/>
    </row>
    <row r="2229" ht="14.25" spans="18:19">
      <c r="R2229" s="28"/>
      <c r="S2229" s="29"/>
    </row>
    <row r="2230" ht="14.25" spans="18:19">
      <c r="R2230" s="28"/>
      <c r="S2230" s="29"/>
    </row>
    <row r="2231" ht="14.25" spans="18:19">
      <c r="R2231" s="28"/>
      <c r="S2231" s="29"/>
    </row>
    <row r="2232" ht="14.25" spans="18:19">
      <c r="R2232" s="28"/>
      <c r="S2232" s="29"/>
    </row>
    <row r="2233" ht="14.25" spans="18:19">
      <c r="R2233" s="28"/>
      <c r="S2233" s="29"/>
    </row>
    <row r="2234" ht="14.25" spans="18:19">
      <c r="R2234" s="28"/>
      <c r="S2234" s="29"/>
    </row>
    <row r="2235" ht="14.25" spans="18:19">
      <c r="R2235" s="28"/>
      <c r="S2235" s="29"/>
    </row>
    <row r="2236" ht="14.25" spans="18:19">
      <c r="R2236" s="28"/>
      <c r="S2236" s="29"/>
    </row>
    <row r="2237" ht="14.25" spans="18:19">
      <c r="R2237" s="28"/>
      <c r="S2237" s="29"/>
    </row>
    <row r="2238" ht="14.25" spans="18:19">
      <c r="R2238" s="28"/>
      <c r="S2238" s="29"/>
    </row>
    <row r="2239" ht="14.25" spans="18:19">
      <c r="R2239" s="28"/>
      <c r="S2239" s="29"/>
    </row>
    <row r="2240" ht="14.25" spans="18:19">
      <c r="R2240" s="28"/>
      <c r="S2240" s="29"/>
    </row>
    <row r="2241" ht="14.25" spans="18:19">
      <c r="R2241" s="28"/>
      <c r="S2241" s="29"/>
    </row>
    <row r="2242" ht="14.25" spans="18:19">
      <c r="R2242" s="28"/>
      <c r="S2242" s="29"/>
    </row>
    <row r="2243" ht="14.25" spans="18:19">
      <c r="R2243" s="28"/>
      <c r="S2243" s="29"/>
    </row>
    <row r="2244" ht="14.25" spans="18:19">
      <c r="R2244" s="28"/>
      <c r="S2244" s="29"/>
    </row>
    <row r="2245" ht="14.25" spans="18:19">
      <c r="R2245" s="28"/>
      <c r="S2245" s="29"/>
    </row>
    <row r="2246" ht="14.25" spans="18:19">
      <c r="R2246" s="28"/>
      <c r="S2246" s="29"/>
    </row>
    <row r="2247" ht="14.25" spans="18:19">
      <c r="R2247" s="28"/>
      <c r="S2247" s="29"/>
    </row>
    <row r="2248" ht="14.25" spans="18:19">
      <c r="R2248" s="28"/>
      <c r="S2248" s="29"/>
    </row>
    <row r="2249" ht="14.25" spans="18:19">
      <c r="R2249" s="28"/>
      <c r="S2249" s="29"/>
    </row>
    <row r="2250" ht="14.25" spans="18:19">
      <c r="R2250" s="28"/>
      <c r="S2250" s="29"/>
    </row>
    <row r="2251" ht="14.25" spans="18:19">
      <c r="R2251" s="28"/>
      <c r="S2251" s="29"/>
    </row>
    <row r="2252" ht="14.25" spans="18:19">
      <c r="R2252" s="28"/>
      <c r="S2252" s="29"/>
    </row>
    <row r="2253" ht="14.25" spans="18:19">
      <c r="R2253" s="28"/>
      <c r="S2253" s="29"/>
    </row>
    <row r="2254" ht="14.25" spans="18:19">
      <c r="R2254" s="28"/>
      <c r="S2254" s="29"/>
    </row>
    <row r="2255" ht="14.25" spans="18:19">
      <c r="R2255" s="28"/>
      <c r="S2255" s="29"/>
    </row>
    <row r="2256" ht="14.25" spans="18:19">
      <c r="R2256" s="28"/>
      <c r="S2256" s="29"/>
    </row>
    <row r="2257" ht="14.25" spans="18:19">
      <c r="R2257" s="28"/>
      <c r="S2257" s="29"/>
    </row>
    <row r="2258" ht="14.25" spans="18:19">
      <c r="R2258" s="28"/>
      <c r="S2258" s="29"/>
    </row>
    <row r="2259" ht="14.25" spans="18:19">
      <c r="R2259" s="28"/>
      <c r="S2259" s="29"/>
    </row>
    <row r="2260" ht="14.25" spans="18:19">
      <c r="R2260" s="28"/>
      <c r="S2260" s="29"/>
    </row>
    <row r="2261" ht="14.25" spans="18:19">
      <c r="R2261" s="28"/>
      <c r="S2261" s="29"/>
    </row>
    <row r="2262" ht="14.25" spans="18:19">
      <c r="R2262" s="28"/>
      <c r="S2262" s="29"/>
    </row>
    <row r="2263" ht="14.25" spans="18:19">
      <c r="R2263" s="28"/>
      <c r="S2263" s="29"/>
    </row>
    <row r="2264" ht="14.25" spans="18:19">
      <c r="R2264" s="28"/>
      <c r="S2264" s="29"/>
    </row>
    <row r="2265" ht="14.25" spans="18:19">
      <c r="R2265" s="28"/>
      <c r="S2265" s="29"/>
    </row>
    <row r="2266" ht="14.25" spans="18:19">
      <c r="R2266" s="28"/>
      <c r="S2266" s="29"/>
    </row>
    <row r="2267" ht="14.25" spans="18:19">
      <c r="R2267" s="28"/>
      <c r="S2267" s="29"/>
    </row>
    <row r="2268" ht="14.25" spans="18:19">
      <c r="R2268" s="28"/>
      <c r="S2268" s="29"/>
    </row>
    <row r="2269" ht="14.25" spans="18:19">
      <c r="R2269" s="28"/>
      <c r="S2269" s="29"/>
    </row>
    <row r="2270" ht="14.25" spans="18:19">
      <c r="R2270" s="28"/>
      <c r="S2270" s="29"/>
    </row>
    <row r="2271" ht="14.25" spans="18:19">
      <c r="R2271" s="28"/>
      <c r="S2271" s="29"/>
    </row>
    <row r="2272" ht="14.25" spans="18:19">
      <c r="R2272" s="28"/>
      <c r="S2272" s="29"/>
    </row>
    <row r="2273" ht="14.25" spans="18:19">
      <c r="R2273" s="28"/>
      <c r="S2273" s="29"/>
    </row>
    <row r="2274" ht="14.25" spans="18:19">
      <c r="R2274" s="28"/>
      <c r="S2274" s="29"/>
    </row>
    <row r="2275" ht="14.25" spans="18:19">
      <c r="R2275" s="28"/>
      <c r="S2275" s="29"/>
    </row>
    <row r="2276" ht="14.25" spans="18:19">
      <c r="R2276" s="28"/>
      <c r="S2276" s="29"/>
    </row>
    <row r="2277" ht="14.25" spans="18:19">
      <c r="R2277" s="28"/>
      <c r="S2277" s="29"/>
    </row>
    <row r="2278" ht="14.25" spans="18:19">
      <c r="R2278" s="28"/>
      <c r="S2278" s="29"/>
    </row>
    <row r="2279" ht="14.25" spans="18:19">
      <c r="R2279" s="28"/>
      <c r="S2279" s="29"/>
    </row>
    <row r="2280" ht="14.25" spans="18:19">
      <c r="R2280" s="28"/>
      <c r="S2280" s="29"/>
    </row>
    <row r="2281" ht="14.25" spans="18:19">
      <c r="R2281" s="28"/>
      <c r="S2281" s="29"/>
    </row>
    <row r="2282" ht="14.25" spans="18:19">
      <c r="R2282" s="28"/>
      <c r="S2282" s="29"/>
    </row>
    <row r="2283" ht="14.25" spans="18:19">
      <c r="R2283" s="28"/>
      <c r="S2283" s="29"/>
    </row>
    <row r="2284" ht="14.25" spans="18:19">
      <c r="R2284" s="28"/>
      <c r="S2284" s="29"/>
    </row>
    <row r="2285" ht="14.25" spans="18:19">
      <c r="R2285" s="28"/>
      <c r="S2285" s="29"/>
    </row>
    <row r="2286" ht="14.25" spans="18:19">
      <c r="R2286" s="28"/>
      <c r="S2286" s="29"/>
    </row>
    <row r="2287" ht="14.25" spans="18:19">
      <c r="R2287" s="28"/>
      <c r="S2287" s="29"/>
    </row>
    <row r="2288" ht="14.25" spans="18:19">
      <c r="R2288" s="28"/>
      <c r="S2288" s="29"/>
    </row>
    <row r="2289" ht="14.25" spans="18:19">
      <c r="R2289" s="28"/>
      <c r="S2289" s="29"/>
    </row>
    <row r="2290" ht="14.25" spans="18:19">
      <c r="R2290" s="28"/>
      <c r="S2290" s="29"/>
    </row>
    <row r="2291" ht="14.25" spans="18:19">
      <c r="R2291" s="28"/>
      <c r="S2291" s="29"/>
    </row>
    <row r="2292" ht="14.25" spans="18:19">
      <c r="R2292" s="28"/>
      <c r="S2292" s="29"/>
    </row>
    <row r="2293" ht="14.25" spans="18:19">
      <c r="R2293" s="28"/>
      <c r="S2293" s="29"/>
    </row>
    <row r="2294" ht="14.25" spans="18:19">
      <c r="R2294" s="28"/>
      <c r="S2294" s="29"/>
    </row>
    <row r="2295" ht="14.25" spans="18:19">
      <c r="R2295" s="28"/>
      <c r="S2295" s="29"/>
    </row>
    <row r="2296" ht="14.25" spans="18:19">
      <c r="R2296" s="28"/>
      <c r="S2296" s="29"/>
    </row>
    <row r="2297" ht="14.25" spans="18:19">
      <c r="R2297" s="28"/>
      <c r="S2297" s="29"/>
    </row>
    <row r="2298" ht="14.25" spans="18:19">
      <c r="R2298" s="28"/>
      <c r="S2298" s="29"/>
    </row>
    <row r="2299" ht="14.25" spans="18:19">
      <c r="R2299" s="28"/>
      <c r="S2299" s="29"/>
    </row>
    <row r="2300" ht="14.25" spans="18:19">
      <c r="R2300" s="28"/>
      <c r="S2300" s="29"/>
    </row>
    <row r="2301" ht="14.25" spans="18:19">
      <c r="R2301" s="28"/>
      <c r="S2301" s="29"/>
    </row>
    <row r="2302" ht="14.25" spans="18:19">
      <c r="R2302" s="28"/>
      <c r="S2302" s="29"/>
    </row>
    <row r="2303" ht="14.25" spans="18:19">
      <c r="R2303" s="28"/>
      <c r="S2303" s="29"/>
    </row>
    <row r="2304" ht="14.25" spans="18:19">
      <c r="R2304" s="28"/>
      <c r="S2304" s="29"/>
    </row>
    <row r="2305" ht="14.25" spans="18:19">
      <c r="R2305" s="28"/>
      <c r="S2305" s="29"/>
    </row>
    <row r="2306" ht="14.25" spans="18:19">
      <c r="R2306" s="28"/>
      <c r="S2306" s="29"/>
    </row>
    <row r="2307" ht="14.25" spans="18:19">
      <c r="R2307" s="28"/>
      <c r="S2307" s="29"/>
    </row>
    <row r="2308" ht="14.25" spans="18:19">
      <c r="R2308" s="28"/>
      <c r="S2308" s="29"/>
    </row>
    <row r="2309" ht="14.25" spans="18:19">
      <c r="R2309" s="28"/>
      <c r="S2309" s="29"/>
    </row>
    <row r="2310" ht="14.25" spans="18:19">
      <c r="R2310" s="28"/>
      <c r="S2310" s="29"/>
    </row>
    <row r="2311" ht="14.25" spans="18:19">
      <c r="R2311" s="28"/>
      <c r="S2311" s="29"/>
    </row>
    <row r="2312" ht="14.25" spans="18:19">
      <c r="R2312" s="28"/>
      <c r="S2312" s="29"/>
    </row>
    <row r="2313" ht="14.25" spans="18:19">
      <c r="R2313" s="28"/>
      <c r="S2313" s="29"/>
    </row>
    <row r="2314" ht="14.25" spans="18:19">
      <c r="R2314" s="28"/>
      <c r="S2314" s="29"/>
    </row>
    <row r="2315" ht="14.25" spans="18:19">
      <c r="R2315" s="28"/>
      <c r="S2315" s="29"/>
    </row>
    <row r="2316" ht="14.25" spans="18:19">
      <c r="R2316" s="28"/>
      <c r="S2316" s="29"/>
    </row>
    <row r="2317" ht="14.25" spans="18:19">
      <c r="R2317" s="28"/>
      <c r="S2317" s="29"/>
    </row>
    <row r="2318" ht="14.25" spans="18:19">
      <c r="R2318" s="28"/>
      <c r="S2318" s="29"/>
    </row>
    <row r="2319" ht="14.25" spans="18:19">
      <c r="R2319" s="28"/>
      <c r="S2319" s="29"/>
    </row>
    <row r="2320" ht="14.25" spans="18:19">
      <c r="R2320" s="28"/>
      <c r="S2320" s="29"/>
    </row>
    <row r="2321" ht="14.25" spans="18:19">
      <c r="R2321" s="28"/>
      <c r="S2321" s="29"/>
    </row>
    <row r="2322" ht="14.25" spans="18:19">
      <c r="R2322" s="28"/>
      <c r="S2322" s="29"/>
    </row>
    <row r="2323" ht="14.25" spans="18:19">
      <c r="R2323" s="28"/>
      <c r="S2323" s="29"/>
    </row>
    <row r="2324" ht="14.25" spans="18:19">
      <c r="R2324" s="28"/>
      <c r="S2324" s="29"/>
    </row>
    <row r="2325" ht="14.25" spans="18:19">
      <c r="R2325" s="28"/>
      <c r="S2325" s="29"/>
    </row>
    <row r="2326" ht="14.25" spans="18:19">
      <c r="R2326" s="28"/>
      <c r="S2326" s="29"/>
    </row>
    <row r="2327" ht="14.25" spans="18:19">
      <c r="R2327" s="28"/>
      <c r="S2327" s="29"/>
    </row>
    <row r="2328" ht="14.25" spans="18:19">
      <c r="R2328" s="28"/>
      <c r="S2328" s="29"/>
    </row>
    <row r="2329" ht="14.25" spans="18:19">
      <c r="R2329" s="28"/>
      <c r="S2329" s="29"/>
    </row>
    <row r="2330" ht="14.25" spans="18:19">
      <c r="R2330" s="28"/>
      <c r="S2330" s="29"/>
    </row>
    <row r="2331" ht="14.25" spans="18:19">
      <c r="R2331" s="28"/>
      <c r="S2331" s="29"/>
    </row>
    <row r="2332" ht="14.25" spans="18:19">
      <c r="R2332" s="28"/>
      <c r="S2332" s="29"/>
    </row>
    <row r="2333" ht="14.25" spans="18:19">
      <c r="R2333" s="28"/>
      <c r="S2333" s="29"/>
    </row>
    <row r="2334" ht="14.25" spans="18:19">
      <c r="R2334" s="28"/>
      <c r="S2334" s="29"/>
    </row>
    <row r="2335" ht="14.25" spans="18:19">
      <c r="R2335" s="28"/>
      <c r="S2335" s="29"/>
    </row>
    <row r="2336" ht="14.25" spans="18:19">
      <c r="R2336" s="28"/>
      <c r="S2336" s="29"/>
    </row>
    <row r="2337" ht="14.25" spans="18:19">
      <c r="R2337" s="28"/>
      <c r="S2337" s="29"/>
    </row>
    <row r="2338" ht="14.25" spans="18:19">
      <c r="R2338" s="28"/>
      <c r="S2338" s="29"/>
    </row>
    <row r="2339" ht="14.25" spans="18:19">
      <c r="R2339" s="28"/>
      <c r="S2339" s="29"/>
    </row>
    <row r="2340" ht="14.25" spans="18:19">
      <c r="R2340" s="28"/>
      <c r="S2340" s="29"/>
    </row>
    <row r="2341" ht="14.25" spans="18:19">
      <c r="R2341" s="28"/>
      <c r="S2341" s="29"/>
    </row>
    <row r="2342" ht="14.25" spans="18:19">
      <c r="R2342" s="28"/>
      <c r="S2342" s="29"/>
    </row>
    <row r="2343" ht="14.25" spans="18:19">
      <c r="R2343" s="28"/>
      <c r="S2343" s="29"/>
    </row>
    <row r="2344" ht="14.25" spans="18:19">
      <c r="R2344" s="28"/>
      <c r="S2344" s="29"/>
    </row>
    <row r="2345" ht="14.25" spans="18:19">
      <c r="R2345" s="28"/>
      <c r="S2345" s="29"/>
    </row>
    <row r="2346" ht="14.25" spans="18:19">
      <c r="R2346" s="28"/>
      <c r="S2346" s="29"/>
    </row>
    <row r="2347" ht="14.25" spans="18:19">
      <c r="R2347" s="28"/>
      <c r="S2347" s="29"/>
    </row>
    <row r="2348" ht="14.25" spans="18:19">
      <c r="R2348" s="28"/>
      <c r="S2348" s="29"/>
    </row>
    <row r="2349" ht="14.25" spans="18:19">
      <c r="R2349" s="28"/>
      <c r="S2349" s="29"/>
    </row>
    <row r="2350" ht="14.25" spans="18:19">
      <c r="R2350" s="28"/>
      <c r="S2350" s="29"/>
    </row>
    <row r="2351" ht="14.25" spans="18:19">
      <c r="R2351" s="28"/>
      <c r="S2351" s="29"/>
    </row>
    <row r="2352" ht="14.25" spans="18:19">
      <c r="R2352" s="28"/>
      <c r="S2352" s="29"/>
    </row>
    <row r="2353" ht="14.25" spans="18:19">
      <c r="R2353" s="28"/>
      <c r="S2353" s="29"/>
    </row>
    <row r="2354" ht="14.25" spans="18:19">
      <c r="R2354" s="28"/>
      <c r="S2354" s="29"/>
    </row>
    <row r="2355" ht="14.25" spans="18:19">
      <c r="R2355" s="28"/>
      <c r="S2355" s="29"/>
    </row>
    <row r="2356" ht="14.25" spans="18:19">
      <c r="R2356" s="28"/>
      <c r="S2356" s="29"/>
    </row>
    <row r="2357" ht="14.25" spans="18:19">
      <c r="R2357" s="28"/>
      <c r="S2357" s="29"/>
    </row>
    <row r="2358" ht="14.25" spans="18:19">
      <c r="R2358" s="28"/>
      <c r="S2358" s="29"/>
    </row>
    <row r="2359" ht="14.25" spans="18:19">
      <c r="R2359" s="28"/>
      <c r="S2359" s="29"/>
    </row>
    <row r="2360" ht="14.25" spans="18:19">
      <c r="R2360" s="28"/>
      <c r="S2360" s="29"/>
    </row>
    <row r="2361" ht="14.25" spans="18:19">
      <c r="R2361" s="28"/>
      <c r="S2361" s="29"/>
    </row>
    <row r="2362" ht="14.25" spans="18:19">
      <c r="R2362" s="28"/>
      <c r="S2362" s="29"/>
    </row>
    <row r="2363" ht="14.25" spans="18:19">
      <c r="R2363" s="28"/>
      <c r="S2363" s="29"/>
    </row>
    <row r="2364" ht="14.25" spans="18:19">
      <c r="R2364" s="28"/>
      <c r="S2364" s="29"/>
    </row>
    <row r="2365" ht="14.25" spans="18:19">
      <c r="R2365" s="28"/>
      <c r="S2365" s="29"/>
    </row>
    <row r="2366" ht="14.25" spans="18:19">
      <c r="R2366" s="28"/>
      <c r="S2366" s="29"/>
    </row>
    <row r="2367" ht="14.25" spans="18:19">
      <c r="R2367" s="28"/>
      <c r="S2367" s="29"/>
    </row>
    <row r="2368" ht="14.25" spans="18:19">
      <c r="R2368" s="28"/>
      <c r="S2368" s="29"/>
    </row>
    <row r="2369" ht="14.25" spans="18:19">
      <c r="R2369" s="28"/>
      <c r="S2369" s="29"/>
    </row>
    <row r="2370" ht="14.25" spans="18:19">
      <c r="R2370" s="28"/>
      <c r="S2370" s="29"/>
    </row>
    <row r="2371" ht="14.25" spans="18:19">
      <c r="R2371" s="28"/>
      <c r="S2371" s="29"/>
    </row>
    <row r="2372" ht="14.25" spans="18:19">
      <c r="R2372" s="28"/>
      <c r="S2372" s="29"/>
    </row>
    <row r="2373" ht="14.25" spans="18:19">
      <c r="R2373" s="28"/>
      <c r="S2373" s="29"/>
    </row>
    <row r="2374" ht="14.25" spans="18:19">
      <c r="R2374" s="28"/>
      <c r="S2374" s="29"/>
    </row>
    <row r="2375" ht="14.25" spans="18:19">
      <c r="R2375" s="28"/>
      <c r="S2375" s="29"/>
    </row>
    <row r="2376" ht="14.25" spans="18:19">
      <c r="R2376" s="28"/>
      <c r="S2376" s="29"/>
    </row>
    <row r="2377" ht="14.25" spans="18:19">
      <c r="R2377" s="28"/>
      <c r="S2377" s="29"/>
    </row>
    <row r="2378" ht="14.25" spans="18:19">
      <c r="R2378" s="28"/>
      <c r="S2378" s="29"/>
    </row>
    <row r="2379" ht="14.25" spans="18:19">
      <c r="R2379" s="28"/>
      <c r="S2379" s="29"/>
    </row>
    <row r="2380" ht="14.25" spans="18:19">
      <c r="R2380" s="28"/>
      <c r="S2380" s="29"/>
    </row>
    <row r="2381" ht="14.25" spans="18:19">
      <c r="R2381" s="28"/>
      <c r="S2381" s="29"/>
    </row>
    <row r="2382" ht="14.25" spans="18:19">
      <c r="R2382" s="28"/>
      <c r="S2382" s="29"/>
    </row>
    <row r="2383" ht="14.25" spans="18:19">
      <c r="R2383" s="28"/>
      <c r="S2383" s="29"/>
    </row>
    <row r="2384" ht="14.25" spans="18:19">
      <c r="R2384" s="28"/>
      <c r="S2384" s="29"/>
    </row>
    <row r="2385" ht="14.25" spans="18:19">
      <c r="R2385" s="28"/>
      <c r="S2385" s="29"/>
    </row>
    <row r="2386" ht="14.25" spans="18:19">
      <c r="R2386" s="28"/>
      <c r="S2386" s="29"/>
    </row>
    <row r="2387" ht="14.25" spans="18:19">
      <c r="R2387" s="28"/>
      <c r="S2387" s="29"/>
    </row>
    <row r="2388" ht="14.25" spans="18:19">
      <c r="R2388" s="28"/>
      <c r="S2388" s="29"/>
    </row>
    <row r="2389" ht="14.25" spans="18:19">
      <c r="R2389" s="28"/>
      <c r="S2389" s="29"/>
    </row>
    <row r="2390" ht="14.25" spans="18:19">
      <c r="R2390" s="28"/>
      <c r="S2390" s="29"/>
    </row>
    <row r="2391" ht="14.25" spans="18:19">
      <c r="R2391" s="28"/>
      <c r="S2391" s="29"/>
    </row>
    <row r="2392" ht="14.25" spans="18:19">
      <c r="R2392" s="28"/>
      <c r="S2392" s="29"/>
    </row>
    <row r="2393" ht="14.25" spans="18:19">
      <c r="R2393" s="28"/>
      <c r="S2393" s="29"/>
    </row>
    <row r="2394" ht="14.25" spans="18:19">
      <c r="R2394" s="28"/>
      <c r="S2394" s="29"/>
    </row>
    <row r="2395" ht="14.25" spans="18:19">
      <c r="R2395" s="28"/>
      <c r="S2395" s="29"/>
    </row>
    <row r="2396" ht="14.25" spans="18:19">
      <c r="R2396" s="28"/>
      <c r="S2396" s="29"/>
    </row>
    <row r="2397" ht="14.25" spans="18:19">
      <c r="R2397" s="28"/>
      <c r="S2397" s="29"/>
    </row>
    <row r="2398" ht="14.25" spans="18:19">
      <c r="R2398" s="28"/>
      <c r="S2398" s="29"/>
    </row>
    <row r="2399" ht="14.25" spans="18:19">
      <c r="R2399" s="28"/>
      <c r="S2399" s="29"/>
    </row>
    <row r="2400" ht="14.25" spans="18:19">
      <c r="R2400" s="28"/>
      <c r="S2400" s="29"/>
    </row>
    <row r="2401" ht="14.25" spans="18:19">
      <c r="R2401" s="28"/>
      <c r="S2401" s="29"/>
    </row>
    <row r="2402" ht="14.25" spans="18:19">
      <c r="R2402" s="28"/>
      <c r="S2402" s="29"/>
    </row>
    <row r="2403" ht="14.25" spans="18:19">
      <c r="R2403" s="28"/>
      <c r="S2403" s="29"/>
    </row>
    <row r="2404" ht="14.25" spans="18:19">
      <c r="R2404" s="28"/>
      <c r="S2404" s="29"/>
    </row>
    <row r="2405" ht="14.25" spans="18:19">
      <c r="R2405" s="28"/>
      <c r="S2405" s="29"/>
    </row>
    <row r="2406" ht="14.25" spans="18:19">
      <c r="R2406" s="28"/>
      <c r="S2406" s="29"/>
    </row>
    <row r="2407" ht="14.25" spans="18:19">
      <c r="R2407" s="28"/>
      <c r="S2407" s="29"/>
    </row>
    <row r="2408" ht="14.25" spans="18:19">
      <c r="R2408" s="28"/>
      <c r="S2408" s="29"/>
    </row>
    <row r="2409" ht="14.25" spans="18:19">
      <c r="R2409" s="28"/>
      <c r="S2409" s="29"/>
    </row>
    <row r="2410" ht="14.25" spans="18:19">
      <c r="R2410" s="28"/>
      <c r="S2410" s="29"/>
    </row>
    <row r="2411" ht="14.25" spans="18:19">
      <c r="R2411" s="28"/>
      <c r="S2411" s="29"/>
    </row>
    <row r="2412" ht="14.25" spans="18:19">
      <c r="R2412" s="28"/>
      <c r="S2412" s="29"/>
    </row>
    <row r="2413" ht="14.25" spans="18:19">
      <c r="R2413" s="28"/>
      <c r="S2413" s="29"/>
    </row>
    <row r="2414" ht="14.25" spans="18:19">
      <c r="R2414" s="28"/>
      <c r="S2414" s="29"/>
    </row>
    <row r="2415" ht="14.25" spans="18:19">
      <c r="R2415" s="28"/>
      <c r="S2415" s="29"/>
    </row>
    <row r="2416" ht="14.25" spans="18:19">
      <c r="R2416" s="28"/>
      <c r="S2416" s="29"/>
    </row>
    <row r="2417" ht="14.25" spans="18:19">
      <c r="R2417" s="28"/>
      <c r="S2417" s="29"/>
    </row>
    <row r="2418" ht="14.25" spans="18:19">
      <c r="R2418" s="28"/>
      <c r="S2418" s="29"/>
    </row>
    <row r="2419" ht="14.25" spans="18:19">
      <c r="R2419" s="28"/>
      <c r="S2419" s="29"/>
    </row>
    <row r="2420" ht="14.25" spans="18:19">
      <c r="R2420" s="28"/>
      <c r="S2420" s="29"/>
    </row>
    <row r="2421" ht="14.25" spans="18:19">
      <c r="R2421" s="28"/>
      <c r="S2421" s="29"/>
    </row>
    <row r="2422" ht="14.25" spans="18:19">
      <c r="R2422" s="28"/>
      <c r="S2422" s="29"/>
    </row>
    <row r="2423" ht="14.25" spans="18:19">
      <c r="R2423" s="28"/>
      <c r="S2423" s="29"/>
    </row>
    <row r="2424" ht="14.25" spans="18:19">
      <c r="R2424" s="28"/>
      <c r="S2424" s="29"/>
    </row>
    <row r="2425" ht="14.25" spans="18:19">
      <c r="R2425" s="28"/>
      <c r="S2425" s="29"/>
    </row>
    <row r="2426" ht="14.25" spans="18:19">
      <c r="R2426" s="28"/>
      <c r="S2426" s="29"/>
    </row>
    <row r="2427" ht="14.25" spans="18:19">
      <c r="R2427" s="28"/>
      <c r="S2427" s="29"/>
    </row>
    <row r="2428" ht="14.25" spans="18:19">
      <c r="R2428" s="28"/>
      <c r="S2428" s="29"/>
    </row>
    <row r="2429" ht="14.25" spans="18:19">
      <c r="R2429" s="28"/>
      <c r="S2429" s="29"/>
    </row>
    <row r="2430" ht="14.25" spans="18:19">
      <c r="R2430" s="28"/>
      <c r="S2430" s="29"/>
    </row>
    <row r="2431" ht="14.25" spans="18:19">
      <c r="R2431" s="28"/>
      <c r="S2431" s="29"/>
    </row>
    <row r="2432" ht="14.25" spans="18:19">
      <c r="R2432" s="28"/>
      <c r="S2432" s="29"/>
    </row>
    <row r="2433" ht="14.25" spans="18:19">
      <c r="R2433" s="28"/>
      <c r="S2433" s="29"/>
    </row>
    <row r="2434" ht="14.25" spans="18:19">
      <c r="R2434" s="28"/>
      <c r="S2434" s="29"/>
    </row>
    <row r="2435" ht="14.25" spans="18:19">
      <c r="R2435" s="28"/>
      <c r="S2435" s="29"/>
    </row>
    <row r="2436" ht="14.25" spans="18:19">
      <c r="R2436" s="28"/>
      <c r="S2436" s="29"/>
    </row>
    <row r="2437" ht="14.25" spans="18:19">
      <c r="R2437" s="28"/>
      <c r="S2437" s="29"/>
    </row>
    <row r="2438" ht="14.25" spans="18:19">
      <c r="R2438" s="28"/>
      <c r="S2438" s="29"/>
    </row>
    <row r="2439" ht="14.25" spans="18:19">
      <c r="R2439" s="28"/>
      <c r="S2439" s="29"/>
    </row>
    <row r="2440" ht="14.25" spans="18:19">
      <c r="R2440" s="28"/>
      <c r="S2440" s="29"/>
    </row>
    <row r="2441" ht="14.25" spans="18:19">
      <c r="R2441" s="28"/>
      <c r="S2441" s="29"/>
    </row>
    <row r="2442" ht="14.25" spans="18:19">
      <c r="R2442" s="28"/>
      <c r="S2442" s="29"/>
    </row>
    <row r="2443" ht="14.25" spans="18:19">
      <c r="R2443" s="28"/>
      <c r="S2443" s="29"/>
    </row>
    <row r="2444" ht="14.25" spans="18:19">
      <c r="R2444" s="28"/>
      <c r="S2444" s="29"/>
    </row>
    <row r="2445" ht="14.25" spans="18:19">
      <c r="R2445" s="28"/>
      <c r="S2445" s="29"/>
    </row>
    <row r="2446" ht="14.25" spans="18:19">
      <c r="R2446" s="28"/>
      <c r="S2446" s="29"/>
    </row>
    <row r="2447" ht="14.25" spans="18:19">
      <c r="R2447" s="28"/>
      <c r="S2447" s="29"/>
    </row>
    <row r="2448" ht="14.25" spans="18:19">
      <c r="R2448" s="28"/>
      <c r="S2448" s="29"/>
    </row>
    <row r="2449" ht="14.25" spans="18:19">
      <c r="R2449" s="28"/>
      <c r="S2449" s="29"/>
    </row>
    <row r="2450" ht="14.25" spans="18:19">
      <c r="R2450" s="28"/>
      <c r="S2450" s="29"/>
    </row>
    <row r="2451" ht="14.25" spans="18:19">
      <c r="R2451" s="28"/>
      <c r="S2451" s="29"/>
    </row>
    <row r="2452" ht="14.25" spans="18:19">
      <c r="R2452" s="28"/>
      <c r="S2452" s="29"/>
    </row>
    <row r="2453" ht="14.25" spans="18:19">
      <c r="R2453" s="28"/>
      <c r="S2453" s="29"/>
    </row>
    <row r="2454" ht="14.25" spans="18:19">
      <c r="R2454" s="28"/>
      <c r="S2454" s="29"/>
    </row>
    <row r="2455" ht="14.25" spans="18:19">
      <c r="R2455" s="28"/>
      <c r="S2455" s="29"/>
    </row>
    <row r="2456" ht="14.25" spans="18:19">
      <c r="R2456" s="28"/>
      <c r="S2456" s="29"/>
    </row>
    <row r="2457" ht="14.25" spans="18:19">
      <c r="R2457" s="28"/>
      <c r="S2457" s="29"/>
    </row>
    <row r="2458" ht="14.25" spans="18:19">
      <c r="R2458" s="28"/>
      <c r="S2458" s="29"/>
    </row>
    <row r="2459" ht="14.25" spans="18:19">
      <c r="R2459" s="28"/>
      <c r="S2459" s="29"/>
    </row>
    <row r="2460" ht="14.25" spans="18:19">
      <c r="R2460" s="28"/>
      <c r="S2460" s="29"/>
    </row>
    <row r="2461" ht="14.25" spans="18:19">
      <c r="R2461" s="28"/>
      <c r="S2461" s="29"/>
    </row>
    <row r="2462" ht="14.25" spans="18:19">
      <c r="R2462" s="28"/>
      <c r="S2462" s="29"/>
    </row>
    <row r="2463" ht="14.25" spans="18:19">
      <c r="R2463" s="28"/>
      <c r="S2463" s="29"/>
    </row>
    <row r="2464" ht="14.25" spans="18:19">
      <c r="R2464" s="28"/>
      <c r="S2464" s="29"/>
    </row>
    <row r="2465" ht="14.25" spans="18:19">
      <c r="R2465" s="28"/>
      <c r="S2465" s="29"/>
    </row>
    <row r="2466" ht="14.25" spans="18:19">
      <c r="R2466" s="28"/>
      <c r="S2466" s="29"/>
    </row>
    <row r="2467" ht="14.25" spans="18:19">
      <c r="R2467" s="28"/>
      <c r="S2467" s="29"/>
    </row>
    <row r="2468" ht="14.25" spans="18:19">
      <c r="R2468" s="28"/>
      <c r="S2468" s="29"/>
    </row>
    <row r="2469" ht="14.25" spans="18:19">
      <c r="R2469" s="28"/>
      <c r="S2469" s="29"/>
    </row>
    <row r="2470" ht="14.25" spans="18:19">
      <c r="R2470" s="28"/>
      <c r="S2470" s="29"/>
    </row>
    <row r="2471" ht="14.25" spans="18:19">
      <c r="R2471" s="28"/>
      <c r="S2471" s="29"/>
    </row>
    <row r="2472" ht="14.25" spans="18:19">
      <c r="R2472" s="28"/>
      <c r="S2472" s="29"/>
    </row>
    <row r="2473" ht="14.25" spans="18:19">
      <c r="R2473" s="28"/>
      <c r="S2473" s="29"/>
    </row>
    <row r="2474" ht="14.25" spans="18:19">
      <c r="R2474" s="28"/>
      <c r="S2474" s="29"/>
    </row>
    <row r="2475" ht="14.25" spans="18:19">
      <c r="R2475" s="28"/>
      <c r="S2475" s="29"/>
    </row>
    <row r="2476" ht="14.25" spans="18:19">
      <c r="R2476" s="28"/>
      <c r="S2476" s="29"/>
    </row>
    <row r="2477" ht="14.25" spans="18:19">
      <c r="R2477" s="28"/>
      <c r="S2477" s="29"/>
    </row>
    <row r="2478" ht="14.25" spans="18:19">
      <c r="R2478" s="28"/>
      <c r="S2478" s="29"/>
    </row>
    <row r="2479" ht="14.25" spans="18:19">
      <c r="R2479" s="28"/>
      <c r="S2479" s="29"/>
    </row>
    <row r="2480" ht="14.25" spans="18:19">
      <c r="R2480" s="28"/>
      <c r="S2480" s="29"/>
    </row>
    <row r="2481" ht="14.25" spans="18:19">
      <c r="R2481" s="28"/>
      <c r="S2481" s="29"/>
    </row>
    <row r="2482" ht="14.25" spans="18:19">
      <c r="R2482" s="28"/>
      <c r="S2482" s="29"/>
    </row>
    <row r="2483" ht="14.25" spans="18:19">
      <c r="R2483" s="28"/>
      <c r="S2483" s="29"/>
    </row>
    <row r="2484" ht="14.25" spans="18:19">
      <c r="R2484" s="28"/>
      <c r="S2484" s="29"/>
    </row>
    <row r="2485" ht="14.25" spans="18:19">
      <c r="R2485" s="28"/>
      <c r="S2485" s="29"/>
    </row>
    <row r="2486" ht="14.25" spans="18:19">
      <c r="R2486" s="28"/>
      <c r="S2486" s="29"/>
    </row>
    <row r="2487" ht="14.25" spans="18:19">
      <c r="R2487" s="28"/>
      <c r="S2487" s="29"/>
    </row>
    <row r="2488" ht="14.25" spans="18:19">
      <c r="R2488" s="28"/>
      <c r="S2488" s="29"/>
    </row>
    <row r="2489" ht="14.25" spans="18:19">
      <c r="R2489" s="28"/>
      <c r="S2489" s="29"/>
    </row>
    <row r="2490" ht="14.25" spans="18:19">
      <c r="R2490" s="28"/>
      <c r="S2490" s="29"/>
    </row>
    <row r="2491" ht="14.25" spans="18:19">
      <c r="R2491" s="28"/>
      <c r="S2491" s="29"/>
    </row>
    <row r="2492" ht="14.25" spans="18:19">
      <c r="R2492" s="28"/>
      <c r="S2492" s="29"/>
    </row>
    <row r="2493" ht="14.25" spans="18:19">
      <c r="R2493" s="28"/>
      <c r="S2493" s="29"/>
    </row>
    <row r="2494" ht="14.25" spans="18:19">
      <c r="R2494" s="28"/>
      <c r="S2494" s="29"/>
    </row>
    <row r="2495" ht="14.25" spans="18:19">
      <c r="R2495" s="28"/>
      <c r="S2495" s="29"/>
    </row>
    <row r="2496" ht="14.25" spans="18:19">
      <c r="R2496" s="28"/>
      <c r="S2496" s="29"/>
    </row>
    <row r="2497" ht="14.25" spans="18:19">
      <c r="R2497" s="28"/>
      <c r="S2497" s="29"/>
    </row>
    <row r="2498" ht="14.25" spans="18:19">
      <c r="R2498" s="28"/>
      <c r="S2498" s="29"/>
    </row>
    <row r="2499" ht="14.25" spans="18:19">
      <c r="R2499" s="28"/>
      <c r="S2499" s="29"/>
    </row>
    <row r="2500" ht="14.25" spans="18:19">
      <c r="R2500" s="28"/>
      <c r="S2500" s="29"/>
    </row>
    <row r="2501" ht="14.25" spans="18:19">
      <c r="R2501" s="28"/>
      <c r="S2501" s="29"/>
    </row>
    <row r="2502" ht="14.25" spans="18:19">
      <c r="R2502" s="28"/>
      <c r="S2502" s="29"/>
    </row>
    <row r="2503" ht="14.25" spans="18:19">
      <c r="R2503" s="28"/>
      <c r="S2503" s="29"/>
    </row>
    <row r="2504" ht="14.25" spans="18:19">
      <c r="R2504" s="28"/>
      <c r="S2504" s="29"/>
    </row>
    <row r="2505" ht="14.25" spans="18:19">
      <c r="R2505" s="28"/>
      <c r="S2505" s="29"/>
    </row>
    <row r="2506" ht="14.25" spans="18:19">
      <c r="R2506" s="28"/>
      <c r="S2506" s="29"/>
    </row>
    <row r="2507" ht="14.25" spans="18:19">
      <c r="R2507" s="28"/>
      <c r="S2507" s="29"/>
    </row>
    <row r="2508" ht="14.25" spans="18:19">
      <c r="R2508" s="28"/>
      <c r="S2508" s="29"/>
    </row>
    <row r="2509" ht="14.25" spans="18:19">
      <c r="R2509" s="28"/>
      <c r="S2509" s="29"/>
    </row>
    <row r="2510" ht="14.25" spans="18:19">
      <c r="R2510" s="28"/>
      <c r="S2510" s="29"/>
    </row>
    <row r="2511" ht="14.25" spans="18:19">
      <c r="R2511" s="28"/>
      <c r="S2511" s="29"/>
    </row>
    <row r="2512" ht="14.25" spans="18:19">
      <c r="R2512" s="28"/>
      <c r="S2512" s="29"/>
    </row>
    <row r="2513" ht="14.25" spans="18:19">
      <c r="R2513" s="28"/>
      <c r="S2513" s="29"/>
    </row>
    <row r="2514" ht="14.25" spans="18:19">
      <c r="R2514" s="28"/>
      <c r="S2514" s="29"/>
    </row>
    <row r="2515" ht="14.25" spans="18:19">
      <c r="R2515" s="28"/>
      <c r="S2515" s="29"/>
    </row>
    <row r="2516" ht="14.25" spans="18:19">
      <c r="R2516" s="28"/>
      <c r="S2516" s="29"/>
    </row>
    <row r="2517" ht="14.25" spans="18:19">
      <c r="R2517" s="28"/>
      <c r="S2517" s="29"/>
    </row>
    <row r="2518" ht="14.25" spans="18:19">
      <c r="R2518" s="28"/>
      <c r="S2518" s="29"/>
    </row>
    <row r="2519" ht="14.25" spans="18:19">
      <c r="R2519" s="28"/>
      <c r="S2519" s="29"/>
    </row>
    <row r="2520" ht="14.25" spans="18:19">
      <c r="R2520" s="28"/>
      <c r="S2520" s="29"/>
    </row>
    <row r="2521" ht="14.25" spans="18:19">
      <c r="R2521" s="28"/>
      <c r="S2521" s="29"/>
    </row>
    <row r="2522" ht="14.25" spans="18:19">
      <c r="R2522" s="28"/>
      <c r="S2522" s="29"/>
    </row>
    <row r="2523" ht="14.25" spans="18:19">
      <c r="R2523" s="28"/>
      <c r="S2523" s="29"/>
    </row>
    <row r="2524" ht="14.25" spans="18:19">
      <c r="R2524" s="28"/>
      <c r="S2524" s="29"/>
    </row>
    <row r="2525" ht="14.25" spans="18:19">
      <c r="R2525" s="28"/>
      <c r="S2525" s="29"/>
    </row>
    <row r="2526" ht="14.25" spans="18:19">
      <c r="R2526" s="28"/>
      <c r="S2526" s="29"/>
    </row>
    <row r="2527" ht="14.25" spans="18:19">
      <c r="R2527" s="28"/>
      <c r="S2527" s="29"/>
    </row>
    <row r="2528" ht="14.25" spans="18:19">
      <c r="R2528" s="28"/>
      <c r="S2528" s="29"/>
    </row>
    <row r="2529" ht="14.25" spans="18:19">
      <c r="R2529" s="28"/>
      <c r="S2529" s="29"/>
    </row>
    <row r="2530" ht="14.25" spans="18:19">
      <c r="R2530" s="28"/>
      <c r="S2530" s="29"/>
    </row>
    <row r="2531" ht="14.25" spans="18:19">
      <c r="R2531" s="28"/>
      <c r="S2531" s="29"/>
    </row>
    <row r="2532" ht="14.25" spans="18:19">
      <c r="R2532" s="28"/>
      <c r="S2532" s="29"/>
    </row>
    <row r="2533" ht="14.25" spans="18:19">
      <c r="R2533" s="28"/>
      <c r="S2533" s="29"/>
    </row>
    <row r="2534" ht="14.25" spans="18:19">
      <c r="R2534" s="28"/>
      <c r="S2534" s="29"/>
    </row>
    <row r="2535" ht="14.25" spans="18:19">
      <c r="R2535" s="28"/>
      <c r="S2535" s="29"/>
    </row>
    <row r="2536" ht="14.25" spans="18:19">
      <c r="R2536" s="28"/>
      <c r="S2536" s="29"/>
    </row>
    <row r="2537" ht="14.25" spans="18:19">
      <c r="R2537" s="28"/>
      <c r="S2537" s="29"/>
    </row>
    <row r="2538" ht="14.25" spans="18:19">
      <c r="R2538" s="28"/>
      <c r="S2538" s="29"/>
    </row>
    <row r="2539" ht="14.25" spans="18:19">
      <c r="R2539" s="28"/>
      <c r="S2539" s="29"/>
    </row>
    <row r="2540" ht="14.25" spans="18:19">
      <c r="R2540" s="28"/>
      <c r="S2540" s="29"/>
    </row>
    <row r="2541" ht="14.25" spans="18:19">
      <c r="R2541" s="28"/>
      <c r="S2541" s="29"/>
    </row>
    <row r="2542" ht="14.25" spans="18:19">
      <c r="R2542" s="28"/>
      <c r="S2542" s="29"/>
    </row>
    <row r="2543" ht="14.25" spans="18:19">
      <c r="R2543" s="28"/>
      <c r="S2543" s="29"/>
    </row>
    <row r="2544" ht="14.25" spans="18:19">
      <c r="R2544" s="28"/>
      <c r="S2544" s="29"/>
    </row>
    <row r="2545" ht="14.25" spans="18:19">
      <c r="R2545" s="28"/>
      <c r="S2545" s="29"/>
    </row>
    <row r="2546" ht="14.25" spans="18:19">
      <c r="R2546" s="28"/>
      <c r="S2546" s="29"/>
    </row>
    <row r="2547" ht="14.25" spans="18:19">
      <c r="R2547" s="28"/>
      <c r="S2547" s="29"/>
    </row>
    <row r="2548" ht="14.25" spans="18:19">
      <c r="R2548" s="28"/>
      <c r="S2548" s="29"/>
    </row>
    <row r="2549" ht="14.25" spans="18:19">
      <c r="R2549" s="28"/>
      <c r="S2549" s="29"/>
    </row>
    <row r="2550" ht="14.25" spans="18:19">
      <c r="R2550" s="28"/>
      <c r="S2550" s="29"/>
    </row>
    <row r="2551" ht="14.25" spans="18:19">
      <c r="R2551" s="28"/>
      <c r="S2551" s="29"/>
    </row>
    <row r="2552" ht="14.25" spans="18:19">
      <c r="R2552" s="28"/>
      <c r="S2552" s="29"/>
    </row>
    <row r="2553" ht="14.25" spans="18:19">
      <c r="R2553" s="28"/>
      <c r="S2553" s="29"/>
    </row>
    <row r="2554" ht="14.25" spans="18:19">
      <c r="R2554" s="28"/>
      <c r="S2554" s="29"/>
    </row>
    <row r="2555" ht="14.25" spans="18:19">
      <c r="R2555" s="28"/>
      <c r="S2555" s="29"/>
    </row>
    <row r="2556" ht="14.25" spans="18:19">
      <c r="R2556" s="28"/>
      <c r="S2556" s="29"/>
    </row>
    <row r="2557" ht="14.25" spans="18:19">
      <c r="R2557" s="28"/>
      <c r="S2557" s="29"/>
    </row>
    <row r="2558" ht="14.25" spans="18:19">
      <c r="R2558" s="28"/>
      <c r="S2558" s="29"/>
    </row>
    <row r="2559" ht="14.25" spans="18:19">
      <c r="R2559" s="28"/>
      <c r="S2559" s="29"/>
    </row>
    <row r="2560" ht="14.25" spans="18:19">
      <c r="R2560" s="28"/>
      <c r="S2560" s="29"/>
    </row>
    <row r="2561" ht="14.25" spans="18:19">
      <c r="R2561" s="28"/>
      <c r="S2561" s="29"/>
    </row>
    <row r="2562" ht="14.25" spans="18:19">
      <c r="R2562" s="28"/>
      <c r="S2562" s="29"/>
    </row>
    <row r="2563" ht="14.25" spans="18:19">
      <c r="R2563" s="28"/>
      <c r="S2563" s="29"/>
    </row>
    <row r="2564" ht="14.25" spans="18:19">
      <c r="R2564" s="28"/>
      <c r="S2564" s="29"/>
    </row>
    <row r="2565" ht="14.25" spans="18:19">
      <c r="R2565" s="28"/>
      <c r="S2565" s="29"/>
    </row>
    <row r="2566" ht="14.25" spans="18:19">
      <c r="R2566" s="28"/>
      <c r="S2566" s="29"/>
    </row>
    <row r="2567" ht="14.25" spans="18:19">
      <c r="R2567" s="28"/>
      <c r="S2567" s="29"/>
    </row>
    <row r="2568" ht="14.25" spans="18:19">
      <c r="R2568" s="28"/>
      <c r="S2568" s="29"/>
    </row>
    <row r="2569" ht="14.25" spans="18:19">
      <c r="R2569" s="28"/>
      <c r="S2569" s="29"/>
    </row>
    <row r="2570" ht="14.25" spans="18:19">
      <c r="R2570" s="28"/>
      <c r="S2570" s="29"/>
    </row>
    <row r="2571" ht="14.25" spans="18:19">
      <c r="R2571" s="28"/>
      <c r="S2571" s="29"/>
    </row>
    <row r="2572" ht="14.25" spans="18:19">
      <c r="R2572" s="28"/>
      <c r="S2572" s="29"/>
    </row>
    <row r="2573" ht="14.25" spans="18:19">
      <c r="R2573" s="28"/>
      <c r="S2573" s="29"/>
    </row>
    <row r="2574" ht="14.25" spans="18:19">
      <c r="R2574" s="28"/>
      <c r="S2574" s="29"/>
    </row>
    <row r="2575" ht="14.25" spans="18:19">
      <c r="R2575" s="28"/>
      <c r="S2575" s="29"/>
    </row>
    <row r="2576" ht="14.25" spans="18:19">
      <c r="R2576" s="28"/>
      <c r="S2576" s="29"/>
    </row>
    <row r="2577" ht="14.25" spans="18:19">
      <c r="R2577" s="28"/>
      <c r="S2577" s="29"/>
    </row>
    <row r="2578" ht="14.25" spans="18:19">
      <c r="R2578" s="28"/>
      <c r="S2578" s="29"/>
    </row>
    <row r="2579" ht="14.25" spans="18:19">
      <c r="R2579" s="28"/>
      <c r="S2579" s="29"/>
    </row>
    <row r="2580" ht="14.25" spans="18:19">
      <c r="R2580" s="28"/>
      <c r="S2580" s="29"/>
    </row>
    <row r="2581" ht="14.25" spans="18:19">
      <c r="R2581" s="28"/>
      <c r="S2581" s="29"/>
    </row>
    <row r="2582" ht="14.25" spans="18:19">
      <c r="R2582" s="28"/>
      <c r="S2582" s="29"/>
    </row>
    <row r="2583" ht="14.25" spans="18:19">
      <c r="R2583" s="28"/>
      <c r="S2583" s="29"/>
    </row>
    <row r="2584" ht="14.25" spans="18:19">
      <c r="R2584" s="28"/>
      <c r="S2584" s="29"/>
    </row>
    <row r="2585" ht="14.25" spans="18:19">
      <c r="R2585" s="28"/>
      <c r="S2585" s="29"/>
    </row>
    <row r="2586" ht="14.25" spans="18:19">
      <c r="R2586" s="28"/>
      <c r="S2586" s="29"/>
    </row>
    <row r="2587" ht="14.25" spans="18:19">
      <c r="R2587" s="28"/>
      <c r="S2587" s="29"/>
    </row>
    <row r="2588" ht="14.25" spans="18:19">
      <c r="R2588" s="28"/>
      <c r="S2588" s="29"/>
    </row>
    <row r="2589" ht="14.25" spans="18:19">
      <c r="R2589" s="28"/>
      <c r="S2589" s="29"/>
    </row>
    <row r="2590" ht="14.25" spans="18:19">
      <c r="R2590" s="28"/>
      <c r="S2590" s="29"/>
    </row>
    <row r="2591" ht="14.25" spans="18:19">
      <c r="R2591" s="28"/>
      <c r="S2591" s="29"/>
    </row>
    <row r="2592" ht="14.25" spans="18:19">
      <c r="R2592" s="28"/>
      <c r="S2592" s="29"/>
    </row>
    <row r="2593" ht="14.25" spans="18:19">
      <c r="R2593" s="28"/>
      <c r="S2593" s="29"/>
    </row>
    <row r="2594" ht="14.25" spans="18:19">
      <c r="R2594" s="28"/>
      <c r="S2594" s="29"/>
    </row>
    <row r="2595" ht="14.25" spans="18:19">
      <c r="R2595" s="28"/>
      <c r="S2595" s="29"/>
    </row>
    <row r="2596" ht="14.25" spans="18:19">
      <c r="R2596" s="28"/>
      <c r="S2596" s="29"/>
    </row>
    <row r="2597" ht="14.25" spans="18:19">
      <c r="R2597" s="28"/>
      <c r="S2597" s="29"/>
    </row>
    <row r="2598" ht="14.25" spans="18:19">
      <c r="R2598" s="28"/>
      <c r="S2598" s="29"/>
    </row>
    <row r="2599" ht="14.25" spans="18:19">
      <c r="R2599" s="28"/>
      <c r="S2599" s="29"/>
    </row>
    <row r="2600" ht="14.25" spans="18:19">
      <c r="R2600" s="28"/>
      <c r="S2600" s="29"/>
    </row>
    <row r="2601" ht="14.25" spans="18:19">
      <c r="R2601" s="28"/>
      <c r="S2601" s="29"/>
    </row>
    <row r="2602" ht="14.25" spans="18:19">
      <c r="R2602" s="28"/>
      <c r="S2602" s="29"/>
    </row>
    <row r="2603" ht="14.25" spans="18:19">
      <c r="R2603" s="28"/>
      <c r="S2603" s="29"/>
    </row>
    <row r="2604" ht="14.25" spans="18:19">
      <c r="R2604" s="28"/>
      <c r="S2604" s="29"/>
    </row>
    <row r="2605" ht="14.25" spans="18:19">
      <c r="R2605" s="28"/>
      <c r="S2605" s="29"/>
    </row>
    <row r="2606" ht="14.25" spans="18:19">
      <c r="R2606" s="28"/>
      <c r="S2606" s="29"/>
    </row>
    <row r="2607" ht="14.25" spans="18:19">
      <c r="R2607" s="28"/>
      <c r="S2607" s="29"/>
    </row>
    <row r="2608" ht="14.25" spans="18:19">
      <c r="R2608" s="28"/>
      <c r="S2608" s="29"/>
    </row>
    <row r="2609" ht="14.25" spans="18:19">
      <c r="R2609" s="28"/>
      <c r="S2609" s="29"/>
    </row>
    <row r="2610" ht="14.25" spans="18:19">
      <c r="R2610" s="28"/>
      <c r="S2610" s="29"/>
    </row>
    <row r="2611" ht="14.25" spans="18:19">
      <c r="R2611" s="28"/>
      <c r="S2611" s="29"/>
    </row>
    <row r="2612" ht="14.25" spans="18:19">
      <c r="R2612" s="28"/>
      <c r="S2612" s="29"/>
    </row>
    <row r="2613" ht="14.25" spans="18:19">
      <c r="R2613" s="28"/>
      <c r="S2613" s="29"/>
    </row>
    <row r="2614" ht="14.25" spans="18:19">
      <c r="R2614" s="28"/>
      <c r="S2614" s="29"/>
    </row>
    <row r="2615" ht="14.25" spans="18:19">
      <c r="R2615" s="28"/>
      <c r="S2615" s="29"/>
    </row>
    <row r="2616" ht="14.25" spans="18:19">
      <c r="R2616" s="28"/>
      <c r="S2616" s="29"/>
    </row>
    <row r="2617" ht="14.25" spans="18:19">
      <c r="R2617" s="28"/>
      <c r="S2617" s="29"/>
    </row>
    <row r="2618" ht="14.25" spans="18:19">
      <c r="R2618" s="28"/>
      <c r="S2618" s="29"/>
    </row>
    <row r="2619" ht="14.25" spans="18:19">
      <c r="R2619" s="28"/>
      <c r="S2619" s="29"/>
    </row>
    <row r="2620" ht="14.25" spans="18:19">
      <c r="R2620" s="28"/>
      <c r="S2620" s="29"/>
    </row>
    <row r="2621" ht="14.25" spans="18:19">
      <c r="R2621" s="28"/>
      <c r="S2621" s="29"/>
    </row>
    <row r="2622" ht="14.25" spans="18:19">
      <c r="R2622" s="28"/>
      <c r="S2622" s="29"/>
    </row>
    <row r="2623" ht="14.25" spans="18:19">
      <c r="R2623" s="28"/>
      <c r="S2623" s="29"/>
    </row>
    <row r="2624" ht="14.25" spans="18:19">
      <c r="R2624" s="28"/>
      <c r="S2624" s="29"/>
    </row>
    <row r="2625" ht="14.25" spans="18:19">
      <c r="R2625" s="28"/>
      <c r="S2625" s="29"/>
    </row>
    <row r="2626" ht="14.25" spans="18:19">
      <c r="R2626" s="28"/>
      <c r="S2626" s="29"/>
    </row>
    <row r="2627" ht="14.25" spans="18:19">
      <c r="R2627" s="28"/>
      <c r="S2627" s="29"/>
    </row>
    <row r="2628" ht="14.25" spans="18:19">
      <c r="R2628" s="28"/>
      <c r="S2628" s="29"/>
    </row>
    <row r="2629" ht="14.25" spans="18:19">
      <c r="R2629" s="28"/>
      <c r="S2629" s="29"/>
    </row>
    <row r="2630" ht="14.25" spans="18:19">
      <c r="R2630" s="28"/>
      <c r="S2630" s="29"/>
    </row>
    <row r="2631" ht="14.25" spans="18:19">
      <c r="R2631" s="28"/>
      <c r="S2631" s="29"/>
    </row>
    <row r="2632" ht="14.25" spans="18:19">
      <c r="R2632" s="28"/>
      <c r="S2632" s="29"/>
    </row>
    <row r="2633" ht="14.25" spans="18:19">
      <c r="R2633" s="28"/>
      <c r="S2633" s="29"/>
    </row>
    <row r="2634" ht="14.25" spans="18:19">
      <c r="R2634" s="28"/>
      <c r="S2634" s="29"/>
    </row>
    <row r="2635" ht="14.25" spans="18:19">
      <c r="R2635" s="28"/>
      <c r="S2635" s="29"/>
    </row>
    <row r="2636" ht="14.25" spans="18:19">
      <c r="R2636" s="28"/>
      <c r="S2636" s="29"/>
    </row>
    <row r="2637" ht="14.25" spans="18:19">
      <c r="R2637" s="28"/>
      <c r="S2637" s="29"/>
    </row>
    <row r="2638" ht="14.25" spans="18:19">
      <c r="R2638" s="28"/>
      <c r="S2638" s="29"/>
    </row>
    <row r="2639" ht="14.25" spans="18:19">
      <c r="R2639" s="28"/>
      <c r="S2639" s="29"/>
    </row>
    <row r="2640" ht="14.25" spans="18:19">
      <c r="R2640" s="28"/>
      <c r="S2640" s="29"/>
    </row>
    <row r="2641" ht="14.25" spans="18:19">
      <c r="R2641" s="28"/>
      <c r="S2641" s="29"/>
    </row>
    <row r="2642" ht="14.25" spans="18:19">
      <c r="R2642" s="28"/>
      <c r="S2642" s="29"/>
    </row>
    <row r="2643" ht="14.25" spans="18:19">
      <c r="R2643" s="28"/>
      <c r="S2643" s="29"/>
    </row>
    <row r="2644" ht="14.25" spans="18:19">
      <c r="R2644" s="28"/>
      <c r="S2644" s="29"/>
    </row>
    <row r="2645" ht="14.25" spans="18:19">
      <c r="R2645" s="28"/>
      <c r="S2645" s="29"/>
    </row>
    <row r="2646" ht="14.25" spans="18:19">
      <c r="R2646" s="28"/>
      <c r="S2646" s="29"/>
    </row>
    <row r="2647" ht="14.25" spans="18:19">
      <c r="R2647" s="28"/>
      <c r="S2647" s="29"/>
    </row>
    <row r="2648" ht="14.25" spans="18:19">
      <c r="R2648" s="28"/>
      <c r="S2648" s="29"/>
    </row>
    <row r="2649" ht="14.25" spans="18:19">
      <c r="R2649" s="28"/>
      <c r="S2649" s="29"/>
    </row>
    <row r="2650" ht="14.25" spans="18:19">
      <c r="R2650" s="28"/>
      <c r="S2650" s="29"/>
    </row>
    <row r="2651" ht="14.25" spans="18:19">
      <c r="R2651" s="28"/>
      <c r="S2651" s="29"/>
    </row>
    <row r="2652" ht="14.25" spans="18:19">
      <c r="R2652" s="28"/>
      <c r="S2652" s="29"/>
    </row>
    <row r="2653" ht="14.25" spans="18:19">
      <c r="R2653" s="28"/>
      <c r="S2653" s="29"/>
    </row>
    <row r="2654" ht="14.25" spans="18:19">
      <c r="R2654" s="28"/>
      <c r="S2654" s="29"/>
    </row>
    <row r="2655" ht="14.25" spans="18:19">
      <c r="R2655" s="28"/>
      <c r="S2655" s="29"/>
    </row>
    <row r="2656" ht="14.25" spans="18:19">
      <c r="R2656" s="28"/>
      <c r="S2656" s="29"/>
    </row>
    <row r="2657" ht="14.25" spans="18:19">
      <c r="R2657" s="28"/>
      <c r="S2657" s="29"/>
    </row>
    <row r="2658" ht="14.25" spans="18:19">
      <c r="R2658" s="28"/>
      <c r="S2658" s="29"/>
    </row>
    <row r="2659" ht="14.25" spans="18:19">
      <c r="R2659" s="28"/>
      <c r="S2659" s="29"/>
    </row>
    <row r="2660" ht="14.25" spans="18:19">
      <c r="R2660" s="28"/>
      <c r="S2660" s="29"/>
    </row>
    <row r="2661" ht="14.25" spans="18:19">
      <c r="R2661" s="28"/>
      <c r="S2661" s="29"/>
    </row>
    <row r="2662" ht="14.25" spans="18:19">
      <c r="R2662" s="28"/>
      <c r="S2662" s="29"/>
    </row>
    <row r="2663" ht="14.25" spans="18:19">
      <c r="R2663" s="28"/>
      <c r="S2663" s="29"/>
    </row>
    <row r="2664" ht="14.25" spans="18:19">
      <c r="R2664" s="28"/>
      <c r="S2664" s="29"/>
    </row>
    <row r="2665" ht="14.25" spans="18:19">
      <c r="R2665" s="28"/>
      <c r="S2665" s="29"/>
    </row>
    <row r="2666" ht="14.25" spans="18:19">
      <c r="R2666" s="28"/>
      <c r="S2666" s="29"/>
    </row>
    <row r="2667" ht="14.25" spans="18:19">
      <c r="R2667" s="28"/>
      <c r="S2667" s="29"/>
    </row>
    <row r="2668" ht="14.25" spans="18:19">
      <c r="R2668" s="28"/>
      <c r="S2668" s="29"/>
    </row>
    <row r="2669" ht="14.25" spans="18:19">
      <c r="R2669" s="28"/>
      <c r="S2669" s="29"/>
    </row>
    <row r="2670" ht="14.25" spans="18:19">
      <c r="R2670" s="28"/>
      <c r="S2670" s="29"/>
    </row>
    <row r="2671" ht="14.25" spans="18:19">
      <c r="R2671" s="28"/>
      <c r="S2671" s="29"/>
    </row>
    <row r="2672" ht="14.25" spans="18:19">
      <c r="R2672" s="28"/>
      <c r="S2672" s="29"/>
    </row>
    <row r="2673" ht="14.25" spans="18:19">
      <c r="R2673" s="28"/>
      <c r="S2673" s="29"/>
    </row>
    <row r="2674" ht="14.25" spans="18:19">
      <c r="R2674" s="28"/>
      <c r="S2674" s="29"/>
    </row>
    <row r="2675" ht="14.25" spans="18:19">
      <c r="R2675" s="28"/>
      <c r="S2675" s="29"/>
    </row>
    <row r="2676" ht="14.25" spans="18:19">
      <c r="R2676" s="28"/>
      <c r="S2676" s="29"/>
    </row>
    <row r="2677" ht="14.25" spans="18:19">
      <c r="R2677" s="28"/>
      <c r="S2677" s="29"/>
    </row>
    <row r="2678" ht="14.25" spans="18:19">
      <c r="R2678" s="28"/>
      <c r="S2678" s="29"/>
    </row>
    <row r="2679" ht="14.25" spans="18:19">
      <c r="R2679" s="28"/>
      <c r="S2679" s="29"/>
    </row>
    <row r="2680" ht="14.25" spans="18:19">
      <c r="R2680" s="28"/>
      <c r="S2680" s="29"/>
    </row>
    <row r="2681" ht="14.25" spans="18:19">
      <c r="R2681" s="28"/>
      <c r="S2681" s="29"/>
    </row>
    <row r="2682" ht="14.25" spans="18:19">
      <c r="R2682" s="28"/>
      <c r="S2682" s="29"/>
    </row>
    <row r="2683" ht="14.25" spans="18:19">
      <c r="R2683" s="28"/>
      <c r="S2683" s="29"/>
    </row>
    <row r="2684" ht="14.25" spans="18:19">
      <c r="R2684" s="28"/>
      <c r="S2684" s="29"/>
    </row>
    <row r="2685" ht="14.25" spans="18:19">
      <c r="R2685" s="28"/>
      <c r="S2685" s="29"/>
    </row>
    <row r="2686" ht="14.25" spans="18:19">
      <c r="R2686" s="28"/>
      <c r="S2686" s="29"/>
    </row>
    <row r="2687" ht="14.25" spans="18:19">
      <c r="R2687" s="28"/>
      <c r="S2687" s="29"/>
    </row>
    <row r="2688" ht="14.25" spans="18:19">
      <c r="R2688" s="28"/>
      <c r="S2688" s="29"/>
    </row>
    <row r="2689" ht="14.25" spans="18:19">
      <c r="R2689" s="28"/>
      <c r="S2689" s="29"/>
    </row>
    <row r="2690" ht="14.25" spans="18:19">
      <c r="R2690" s="28"/>
      <c r="S2690" s="29"/>
    </row>
    <row r="2691" ht="14.25" spans="18:19">
      <c r="R2691" s="28"/>
      <c r="S2691" s="29"/>
    </row>
    <row r="2692" ht="14.25" spans="18:19">
      <c r="R2692" s="28"/>
      <c r="S2692" s="29"/>
    </row>
    <row r="2693" ht="14.25" spans="18:19">
      <c r="R2693" s="28"/>
      <c r="S2693" s="29"/>
    </row>
    <row r="2694" ht="14.25" spans="18:19">
      <c r="R2694" s="28"/>
      <c r="S2694" s="29"/>
    </row>
    <row r="2695" ht="14.25" spans="18:19">
      <c r="R2695" s="28"/>
      <c r="S2695" s="29"/>
    </row>
    <row r="2696" ht="14.25" spans="18:19">
      <c r="R2696" s="28"/>
      <c r="S2696" s="29"/>
    </row>
    <row r="2697" ht="14.25" spans="18:19">
      <c r="R2697" s="28"/>
      <c r="S2697" s="29"/>
    </row>
    <row r="2698" ht="14.25" spans="18:19">
      <c r="R2698" s="28"/>
      <c r="S2698" s="29"/>
    </row>
    <row r="2699" ht="14.25" spans="18:19">
      <c r="R2699" s="28"/>
      <c r="S2699" s="29"/>
    </row>
    <row r="2700" ht="14.25" spans="18:19">
      <c r="R2700" s="28"/>
      <c r="S2700" s="29"/>
    </row>
    <row r="2701" ht="14.25" spans="18:19">
      <c r="R2701" s="28"/>
      <c r="S2701" s="29"/>
    </row>
    <row r="2702" ht="14.25" spans="18:19">
      <c r="R2702" s="28"/>
      <c r="S2702" s="29"/>
    </row>
    <row r="2703" ht="14.25" spans="18:19">
      <c r="R2703" s="28"/>
      <c r="S2703" s="29"/>
    </row>
    <row r="2704" ht="14.25" spans="18:19">
      <c r="R2704" s="28"/>
      <c r="S2704" s="29"/>
    </row>
    <row r="2705" ht="14.25" spans="18:19">
      <c r="R2705" s="28"/>
      <c r="S2705" s="29"/>
    </row>
    <row r="2706" ht="14.25" spans="18:19">
      <c r="R2706" s="28"/>
      <c r="S2706" s="29"/>
    </row>
    <row r="2707" ht="14.25" spans="18:19">
      <c r="R2707" s="28"/>
      <c r="S2707" s="29"/>
    </row>
    <row r="2708" ht="14.25" spans="18:19">
      <c r="R2708" s="28"/>
      <c r="S2708" s="29"/>
    </row>
    <row r="2709" ht="14.25" spans="18:19">
      <c r="R2709" s="28"/>
      <c r="S2709" s="29"/>
    </row>
    <row r="2710" ht="14.25" spans="18:19">
      <c r="R2710" s="28"/>
      <c r="S2710" s="29"/>
    </row>
    <row r="2711" ht="14.25" spans="18:19">
      <c r="R2711" s="28"/>
      <c r="S2711" s="29"/>
    </row>
    <row r="2712" ht="14.25" spans="18:19">
      <c r="R2712" s="28"/>
      <c r="S2712" s="29"/>
    </row>
    <row r="2713" ht="14.25" spans="18:19">
      <c r="R2713" s="28"/>
      <c r="S2713" s="29"/>
    </row>
    <row r="2714" ht="14.25" spans="18:19">
      <c r="R2714" s="28"/>
      <c r="S2714" s="29"/>
    </row>
    <row r="2715" ht="14.25" spans="18:19">
      <c r="R2715" s="28"/>
      <c r="S2715" s="29"/>
    </row>
    <row r="2716" ht="14.25" spans="18:19">
      <c r="R2716" s="28"/>
      <c r="S2716" s="29"/>
    </row>
    <row r="2717" ht="14.25" spans="18:19">
      <c r="R2717" s="28"/>
      <c r="S2717" s="29"/>
    </row>
    <row r="2718" ht="14.25" spans="18:19">
      <c r="R2718" s="28"/>
      <c r="S2718" s="29"/>
    </row>
    <row r="2719" ht="14.25" spans="18:19">
      <c r="R2719" s="28"/>
      <c r="S2719" s="29"/>
    </row>
    <row r="2720" ht="14.25" spans="18:19">
      <c r="R2720" s="28"/>
      <c r="S2720" s="29"/>
    </row>
    <row r="2721" ht="14.25" spans="18:19">
      <c r="R2721" s="28"/>
      <c r="S2721" s="29"/>
    </row>
    <row r="2722" ht="14.25" spans="18:19">
      <c r="R2722" s="28"/>
      <c r="S2722" s="29"/>
    </row>
    <row r="2723" ht="14.25" spans="18:19">
      <c r="R2723" s="28"/>
      <c r="S2723" s="29"/>
    </row>
    <row r="2724" ht="14.25" spans="18:19">
      <c r="R2724" s="28"/>
      <c r="S2724" s="29"/>
    </row>
    <row r="2725" ht="14.25" spans="18:19">
      <c r="R2725" s="28"/>
      <c r="S2725" s="29"/>
    </row>
    <row r="2726" ht="14.25" spans="18:19">
      <c r="R2726" s="28"/>
      <c r="S2726" s="29"/>
    </row>
    <row r="2727" ht="14.25" spans="18:19">
      <c r="R2727" s="28"/>
      <c r="S2727" s="29"/>
    </row>
    <row r="2728" ht="14.25" spans="18:19">
      <c r="R2728" s="28"/>
      <c r="S2728" s="29"/>
    </row>
    <row r="2729" ht="14.25" spans="18:19">
      <c r="R2729" s="28"/>
      <c r="S2729" s="29"/>
    </row>
    <row r="2730" ht="14.25" spans="18:19">
      <c r="R2730" s="28"/>
      <c r="S2730" s="29"/>
    </row>
    <row r="2731" ht="14.25" spans="18:19">
      <c r="R2731" s="28"/>
      <c r="S2731" s="29"/>
    </row>
    <row r="2732" ht="14.25" spans="18:19">
      <c r="R2732" s="28"/>
      <c r="S2732" s="29"/>
    </row>
    <row r="2733" ht="14.25" spans="18:19">
      <c r="R2733" s="28"/>
      <c r="S2733" s="29"/>
    </row>
    <row r="2734" ht="14.25" spans="18:19">
      <c r="R2734" s="28"/>
      <c r="S2734" s="29"/>
    </row>
    <row r="2735" ht="14.25" spans="18:19">
      <c r="R2735" s="28"/>
      <c r="S2735" s="29"/>
    </row>
    <row r="2736" ht="14.25" spans="18:19">
      <c r="R2736" s="28"/>
      <c r="S2736" s="29"/>
    </row>
    <row r="2737" ht="14.25" spans="18:19">
      <c r="R2737" s="28"/>
      <c r="S2737" s="29"/>
    </row>
    <row r="2738" ht="14.25" spans="18:19">
      <c r="R2738" s="28"/>
      <c r="S2738" s="29"/>
    </row>
    <row r="2739" ht="14.25" spans="18:19">
      <c r="R2739" s="28"/>
      <c r="S2739" s="29"/>
    </row>
    <row r="2740" ht="14.25" spans="18:19">
      <c r="R2740" s="28"/>
      <c r="S2740" s="29"/>
    </row>
    <row r="2741" ht="14.25" spans="18:19">
      <c r="R2741" s="28"/>
      <c r="S2741" s="29"/>
    </row>
    <row r="2742" ht="14.25" spans="18:19">
      <c r="R2742" s="28"/>
      <c r="S2742" s="29"/>
    </row>
    <row r="2743" ht="14.25" spans="18:19">
      <c r="R2743" s="28"/>
      <c r="S2743" s="29"/>
    </row>
    <row r="2744" ht="14.25" spans="18:19">
      <c r="R2744" s="28"/>
      <c r="S2744" s="29"/>
    </row>
    <row r="2745" ht="14.25" spans="18:19">
      <c r="R2745" s="28"/>
      <c r="S2745" s="29"/>
    </row>
    <row r="2746" ht="14.25" spans="18:19">
      <c r="R2746" s="28"/>
      <c r="S2746" s="29"/>
    </row>
    <row r="2747" ht="14.25" spans="18:19">
      <c r="R2747" s="28"/>
      <c r="S2747" s="29"/>
    </row>
    <row r="2748" ht="14.25" spans="18:19">
      <c r="R2748" s="28"/>
      <c r="S2748" s="29"/>
    </row>
    <row r="2749" ht="14.25" spans="18:19">
      <c r="R2749" s="28"/>
      <c r="S2749" s="29"/>
    </row>
    <row r="2750" ht="14.25" spans="18:19">
      <c r="R2750" s="28"/>
      <c r="S2750" s="29"/>
    </row>
    <row r="2751" ht="14.25" spans="18:19">
      <c r="R2751" s="28"/>
      <c r="S2751" s="29"/>
    </row>
    <row r="2752" ht="14.25" spans="18:19">
      <c r="R2752" s="28"/>
      <c r="S2752" s="29"/>
    </row>
    <row r="2753" ht="14.25" spans="18:19">
      <c r="R2753" s="28"/>
      <c r="S2753" s="29"/>
    </row>
    <row r="2754" ht="14.25" spans="18:19">
      <c r="R2754" s="28"/>
      <c r="S2754" s="29"/>
    </row>
    <row r="2755" ht="14.25" spans="18:19">
      <c r="R2755" s="28"/>
      <c r="S2755" s="29"/>
    </row>
    <row r="2756" ht="14.25" spans="18:19">
      <c r="R2756" s="28"/>
      <c r="S2756" s="29"/>
    </row>
    <row r="2757" ht="14.25" spans="18:19">
      <c r="R2757" s="28"/>
      <c r="S2757" s="29"/>
    </row>
    <row r="2758" ht="14.25" spans="18:19">
      <c r="R2758" s="28"/>
      <c r="S2758" s="29"/>
    </row>
    <row r="2759" ht="14.25" spans="18:19">
      <c r="R2759" s="28"/>
      <c r="S2759" s="29"/>
    </row>
    <row r="2760" ht="14.25" spans="18:19">
      <c r="R2760" s="28"/>
      <c r="S2760" s="29"/>
    </row>
    <row r="2761" ht="14.25" spans="18:19">
      <c r="R2761" s="28"/>
      <c r="S2761" s="29"/>
    </row>
    <row r="2762" ht="14.25" spans="18:19">
      <c r="R2762" s="28"/>
      <c r="S2762" s="29"/>
    </row>
    <row r="2763" ht="14.25" spans="18:19">
      <c r="R2763" s="28"/>
      <c r="S2763" s="29"/>
    </row>
    <row r="2764" ht="14.25" spans="18:19">
      <c r="R2764" s="28"/>
      <c r="S2764" s="29"/>
    </row>
    <row r="2765" ht="14.25" spans="18:19">
      <c r="R2765" s="28"/>
      <c r="S2765" s="29"/>
    </row>
    <row r="2766" ht="14.25" spans="18:19">
      <c r="R2766" s="28"/>
      <c r="S2766" s="29"/>
    </row>
    <row r="2767" ht="14.25" spans="18:19">
      <c r="R2767" s="28"/>
      <c r="S2767" s="29"/>
    </row>
    <row r="2768" ht="14.25" spans="18:19">
      <c r="R2768" s="28"/>
      <c r="S2768" s="29"/>
    </row>
    <row r="2769" ht="14.25" spans="18:19">
      <c r="R2769" s="28"/>
      <c r="S2769" s="29"/>
    </row>
    <row r="2770" ht="14.25" spans="18:19">
      <c r="R2770" s="28"/>
      <c r="S2770" s="29"/>
    </row>
    <row r="2771" ht="14.25" spans="18:19">
      <c r="R2771" s="28"/>
      <c r="S2771" s="29"/>
    </row>
    <row r="2772" ht="14.25" spans="18:19">
      <c r="R2772" s="28"/>
      <c r="S2772" s="29"/>
    </row>
    <row r="2773" ht="14.25" spans="18:19">
      <c r="R2773" s="28"/>
      <c r="S2773" s="29"/>
    </row>
    <row r="2774" ht="14.25" spans="18:19">
      <c r="R2774" s="28"/>
      <c r="S2774" s="29"/>
    </row>
    <row r="2775" ht="14.25" spans="18:19">
      <c r="R2775" s="28"/>
      <c r="S2775" s="29"/>
    </row>
    <row r="2776" ht="14.25" spans="18:19">
      <c r="R2776" s="28"/>
      <c r="S2776" s="29"/>
    </row>
    <row r="2777" ht="14.25" spans="18:19">
      <c r="R2777" s="28"/>
      <c r="S2777" s="29"/>
    </row>
    <row r="2778" ht="14.25" spans="18:19">
      <c r="R2778" s="28"/>
      <c r="S2778" s="29"/>
    </row>
    <row r="2779" ht="14.25" spans="18:19">
      <c r="R2779" s="28"/>
      <c r="S2779" s="29"/>
    </row>
    <row r="2780" ht="14.25" spans="18:19">
      <c r="R2780" s="28"/>
      <c r="S2780" s="29"/>
    </row>
    <row r="2781" ht="14.25" spans="18:19">
      <c r="R2781" s="28"/>
      <c r="S2781" s="29"/>
    </row>
    <row r="2782" ht="14.25" spans="18:19">
      <c r="R2782" s="28"/>
      <c r="S2782" s="29"/>
    </row>
    <row r="2783" ht="14.25" spans="18:19">
      <c r="R2783" s="28"/>
      <c r="S2783" s="29"/>
    </row>
    <row r="2784" ht="14.25" spans="18:19">
      <c r="R2784" s="28"/>
      <c r="S2784" s="29"/>
    </row>
    <row r="2785" ht="14.25" spans="18:19">
      <c r="R2785" s="28"/>
      <c r="S2785" s="29"/>
    </row>
    <row r="2786" ht="14.25" spans="18:19">
      <c r="R2786" s="28"/>
      <c r="S2786" s="29"/>
    </row>
    <row r="2787" ht="14.25" spans="18:19">
      <c r="R2787" s="28"/>
      <c r="S2787" s="29"/>
    </row>
    <row r="2788" ht="14.25" spans="18:19">
      <c r="R2788" s="28"/>
      <c r="S2788" s="29"/>
    </row>
    <row r="2789" ht="14.25" spans="18:19">
      <c r="R2789" s="28"/>
      <c r="S2789" s="29"/>
    </row>
    <row r="2790" ht="14.25" spans="18:19">
      <c r="R2790" s="28"/>
      <c r="S2790" s="29"/>
    </row>
    <row r="2791" ht="14.25" spans="18:19">
      <c r="R2791" s="28"/>
      <c r="S2791" s="29"/>
    </row>
    <row r="2792" ht="14.25" spans="18:19">
      <c r="R2792" s="28"/>
      <c r="S2792" s="29"/>
    </row>
    <row r="2793" ht="14.25" spans="18:19">
      <c r="R2793" s="28"/>
      <c r="S2793" s="29"/>
    </row>
    <row r="2794" ht="14.25" spans="18:19">
      <c r="R2794" s="28"/>
      <c r="S2794" s="29"/>
    </row>
    <row r="2795" ht="14.25" spans="18:19">
      <c r="R2795" s="28"/>
      <c r="S2795" s="29"/>
    </row>
    <row r="2796" ht="14.25" spans="18:19">
      <c r="R2796" s="28"/>
      <c r="S2796" s="29"/>
    </row>
    <row r="2797" ht="14.25" spans="18:19">
      <c r="R2797" s="28"/>
      <c r="S2797" s="29"/>
    </row>
    <row r="2798" ht="14.25" spans="18:19">
      <c r="R2798" s="28"/>
      <c r="S2798" s="29"/>
    </row>
    <row r="2799" ht="14.25" spans="18:19">
      <c r="R2799" s="28"/>
      <c r="S2799" s="29"/>
    </row>
    <row r="2800" ht="14.25" spans="18:19">
      <c r="R2800" s="28"/>
      <c r="S2800" s="29"/>
    </row>
    <row r="2801" ht="14.25" spans="18:19">
      <c r="R2801" s="28"/>
      <c r="S2801" s="29"/>
    </row>
    <row r="2802" ht="14.25" spans="18:19">
      <c r="R2802" s="28"/>
      <c r="S2802" s="29"/>
    </row>
    <row r="2803" ht="14.25" spans="18:19">
      <c r="R2803" s="28"/>
      <c r="S2803" s="29"/>
    </row>
    <row r="2804" ht="14.25" spans="18:19">
      <c r="R2804" s="28"/>
      <c r="S2804" s="29"/>
    </row>
    <row r="2805" ht="14.25" spans="18:19">
      <c r="R2805" s="28"/>
      <c r="S2805" s="29"/>
    </row>
    <row r="2806" ht="14.25" spans="18:19">
      <c r="R2806" s="28"/>
      <c r="S2806" s="29"/>
    </row>
    <row r="2807" ht="14.25" spans="18:19">
      <c r="R2807" s="28"/>
      <c r="S2807" s="29"/>
    </row>
    <row r="2808" ht="14.25" spans="18:19">
      <c r="R2808" s="28"/>
      <c r="S2808" s="29"/>
    </row>
    <row r="2809" ht="14.25" spans="18:19">
      <c r="R2809" s="28"/>
      <c r="S2809" s="29"/>
    </row>
    <row r="2810" ht="14.25" spans="18:19">
      <c r="R2810" s="28"/>
      <c r="S2810" s="29"/>
    </row>
    <row r="2811" ht="14.25" spans="18:19">
      <c r="R2811" s="28"/>
      <c r="S2811" s="29"/>
    </row>
    <row r="2812" ht="14.25" spans="18:19">
      <c r="R2812" s="28"/>
      <c r="S2812" s="29"/>
    </row>
    <row r="2813" ht="14.25" spans="18:19">
      <c r="R2813" s="28"/>
      <c r="S2813" s="29"/>
    </row>
    <row r="2814" ht="14.25" spans="18:19">
      <c r="R2814" s="28"/>
      <c r="S2814" s="29"/>
    </row>
    <row r="2815" ht="14.25" spans="18:19">
      <c r="R2815" s="28"/>
      <c r="S2815" s="29"/>
    </row>
    <row r="2816" ht="14.25" spans="18:19">
      <c r="R2816" s="28"/>
      <c r="S2816" s="29"/>
    </row>
    <row r="2817" ht="14.25" spans="18:19">
      <c r="R2817" s="28"/>
      <c r="S2817" s="29"/>
    </row>
    <row r="2818" ht="14.25" spans="18:19">
      <c r="R2818" s="28"/>
      <c r="S2818" s="29"/>
    </row>
    <row r="2819" ht="14.25" spans="18:19">
      <c r="R2819" s="28"/>
      <c r="S2819" s="29"/>
    </row>
    <row r="2820" ht="14.25" spans="18:19">
      <c r="R2820" s="28"/>
      <c r="S2820" s="29"/>
    </row>
    <row r="2821" ht="14.25" spans="18:19">
      <c r="R2821" s="28"/>
      <c r="S2821" s="29"/>
    </row>
    <row r="2822" ht="14.25" spans="18:19">
      <c r="R2822" s="28"/>
      <c r="S2822" s="29"/>
    </row>
    <row r="2823" ht="14.25" spans="18:19">
      <c r="R2823" s="28"/>
      <c r="S2823" s="29"/>
    </row>
    <row r="2824" ht="14.25" spans="18:19">
      <c r="R2824" s="28"/>
      <c r="S2824" s="29"/>
    </row>
    <row r="2825" ht="14.25" spans="18:19">
      <c r="R2825" s="28"/>
      <c r="S2825" s="29"/>
    </row>
    <row r="2826" ht="14.25" spans="18:19">
      <c r="R2826" s="28"/>
      <c r="S2826" s="29"/>
    </row>
    <row r="2827" ht="14.25" spans="18:19">
      <c r="R2827" s="28"/>
      <c r="S2827" s="29"/>
    </row>
    <row r="2828" ht="14.25" spans="18:19">
      <c r="R2828" s="28"/>
      <c r="S2828" s="29"/>
    </row>
    <row r="2829" ht="14.25" spans="18:19">
      <c r="R2829" s="28"/>
      <c r="S2829" s="29"/>
    </row>
    <row r="2830" ht="14.25" spans="18:19">
      <c r="R2830" s="28"/>
      <c r="S2830" s="29"/>
    </row>
    <row r="2831" ht="14.25" spans="18:19">
      <c r="R2831" s="28"/>
      <c r="S2831" s="29"/>
    </row>
    <row r="2832" ht="14.25" spans="18:19">
      <c r="R2832" s="28"/>
      <c r="S2832" s="29"/>
    </row>
    <row r="2833" ht="14.25" spans="18:19">
      <c r="R2833" s="28"/>
      <c r="S2833" s="29"/>
    </row>
    <row r="2834" ht="14.25" spans="18:19">
      <c r="R2834" s="28"/>
      <c r="S2834" s="29"/>
    </row>
    <row r="2835" ht="14.25" spans="18:19">
      <c r="R2835" s="28"/>
      <c r="S2835" s="29"/>
    </row>
    <row r="2836" ht="14.25" spans="18:19">
      <c r="R2836" s="28"/>
      <c r="S2836" s="29"/>
    </row>
    <row r="2837" ht="14.25" spans="18:19">
      <c r="R2837" s="28"/>
      <c r="S2837" s="29"/>
    </row>
    <row r="2838" ht="14.25" spans="18:19">
      <c r="R2838" s="28"/>
      <c r="S2838" s="29"/>
    </row>
    <row r="2839" ht="14.25" spans="18:19">
      <c r="R2839" s="28"/>
      <c r="S2839" s="29"/>
    </row>
    <row r="2840" ht="14.25" spans="18:19">
      <c r="R2840" s="28"/>
      <c r="S2840" s="29"/>
    </row>
    <row r="2841" ht="14.25" spans="18:19">
      <c r="R2841" s="28"/>
      <c r="S2841" s="29"/>
    </row>
    <row r="2842" ht="14.25" spans="18:19">
      <c r="R2842" s="28"/>
      <c r="S2842" s="29"/>
    </row>
    <row r="2843" ht="14.25" spans="18:19">
      <c r="R2843" s="28"/>
      <c r="S2843" s="29"/>
    </row>
    <row r="2844" ht="14.25" spans="18:19">
      <c r="R2844" s="28"/>
      <c r="S2844" s="29"/>
    </row>
    <row r="2845" ht="14.25" spans="18:19">
      <c r="R2845" s="28"/>
      <c r="S2845" s="29"/>
    </row>
    <row r="2846" ht="14.25" spans="18:19">
      <c r="R2846" s="28"/>
      <c r="S2846" s="29"/>
    </row>
    <row r="2847" ht="14.25" spans="18:19">
      <c r="R2847" s="28"/>
      <c r="S2847" s="29"/>
    </row>
    <row r="2848" ht="14.25" spans="18:19">
      <c r="R2848" s="28"/>
      <c r="S2848" s="29"/>
    </row>
    <row r="2849" ht="14.25" spans="18:19">
      <c r="R2849" s="28"/>
      <c r="S2849" s="29"/>
    </row>
    <row r="2850" ht="14.25" spans="18:19">
      <c r="R2850" s="28"/>
      <c r="S2850" s="29"/>
    </row>
    <row r="2851" ht="14.25" spans="18:19">
      <c r="R2851" s="28"/>
      <c r="S2851" s="29"/>
    </row>
    <row r="2852" ht="14.25" spans="18:19">
      <c r="R2852" s="28"/>
      <c r="S2852" s="29"/>
    </row>
    <row r="2853" ht="14.25" spans="18:19">
      <c r="R2853" s="28"/>
      <c r="S2853" s="29"/>
    </row>
    <row r="2854" ht="14.25" spans="18:19">
      <c r="R2854" s="28"/>
      <c r="S2854" s="29"/>
    </row>
    <row r="2855" ht="14.25" spans="18:19">
      <c r="R2855" s="28"/>
      <c r="S2855" s="29"/>
    </row>
    <row r="2856" ht="14.25" spans="18:19">
      <c r="R2856" s="28"/>
      <c r="S2856" s="29"/>
    </row>
    <row r="2857" ht="14.25" spans="18:19">
      <c r="R2857" s="28"/>
      <c r="S2857" s="29"/>
    </row>
    <row r="2858" ht="14.25" spans="18:19">
      <c r="R2858" s="28"/>
      <c r="S2858" s="29"/>
    </row>
    <row r="2859" ht="14.25" spans="18:19">
      <c r="R2859" s="28"/>
      <c r="S2859" s="29"/>
    </row>
    <row r="2860" ht="14.25" spans="18:19">
      <c r="R2860" s="28"/>
      <c r="S2860" s="29"/>
    </row>
    <row r="2861" ht="14.25" spans="18:19">
      <c r="R2861" s="28"/>
      <c r="S2861" s="29"/>
    </row>
    <row r="2862" ht="14.25" spans="18:19">
      <c r="R2862" s="28"/>
      <c r="S2862" s="29"/>
    </row>
    <row r="2863" ht="14.25" spans="18:19">
      <c r="R2863" s="28"/>
      <c r="S2863" s="29"/>
    </row>
    <row r="2864" ht="14.25" spans="18:19">
      <c r="R2864" s="28"/>
      <c r="S2864" s="29"/>
    </row>
    <row r="2865" ht="14.25" spans="18:19">
      <c r="R2865" s="28"/>
      <c r="S2865" s="29"/>
    </row>
    <row r="2866" ht="14.25" spans="18:19">
      <c r="R2866" s="28"/>
      <c r="S2866" s="29"/>
    </row>
    <row r="2867" ht="14.25" spans="18:19">
      <c r="R2867" s="28"/>
      <c r="S2867" s="29"/>
    </row>
    <row r="2868" ht="14.25" spans="18:19">
      <c r="R2868" s="28"/>
      <c r="S2868" s="29"/>
    </row>
    <row r="2869" ht="14.25" spans="18:19">
      <c r="R2869" s="28"/>
      <c r="S2869" s="29"/>
    </row>
    <row r="2870" ht="14.25" spans="18:19">
      <c r="R2870" s="28"/>
      <c r="S2870" s="29"/>
    </row>
    <row r="2871" ht="14.25" spans="18:19">
      <c r="R2871" s="28"/>
      <c r="S2871" s="29"/>
    </row>
    <row r="2872" ht="14.25" spans="18:19">
      <c r="R2872" s="28"/>
      <c r="S2872" s="29"/>
    </row>
    <row r="2873" ht="14.25" spans="18:19">
      <c r="R2873" s="28"/>
      <c r="S2873" s="29"/>
    </row>
    <row r="2874" ht="14.25" spans="18:19">
      <c r="R2874" s="28"/>
      <c r="S2874" s="29"/>
    </row>
    <row r="2875" ht="14.25" spans="18:19">
      <c r="R2875" s="28"/>
      <c r="S2875" s="29"/>
    </row>
    <row r="2876" ht="14.25" spans="18:19">
      <c r="R2876" s="28"/>
      <c r="S2876" s="29"/>
    </row>
    <row r="2877" ht="14.25" spans="18:19">
      <c r="R2877" s="28"/>
      <c r="S2877" s="29"/>
    </row>
    <row r="2878" ht="14.25" spans="18:19">
      <c r="R2878" s="28"/>
      <c r="S2878" s="29"/>
    </row>
    <row r="2879" ht="14.25" spans="18:19">
      <c r="R2879" s="28"/>
      <c r="S2879" s="29"/>
    </row>
    <row r="2880" ht="14.25" spans="18:19">
      <c r="R2880" s="28"/>
      <c r="S2880" s="29"/>
    </row>
    <row r="2881" ht="14.25" spans="18:19">
      <c r="R2881" s="28"/>
      <c r="S2881" s="29"/>
    </row>
    <row r="2882" ht="14.25" spans="18:19">
      <c r="R2882" s="28"/>
      <c r="S2882" s="29"/>
    </row>
    <row r="2883" ht="14.25" spans="18:19">
      <c r="R2883" s="28"/>
      <c r="S2883" s="29"/>
    </row>
    <row r="2884" ht="14.25" spans="18:19">
      <c r="R2884" s="28"/>
      <c r="S2884" s="29"/>
    </row>
    <row r="2885" ht="14.25" spans="18:19">
      <c r="R2885" s="28"/>
      <c r="S2885" s="29"/>
    </row>
    <row r="2886" ht="14.25" spans="18:19">
      <c r="R2886" s="28"/>
      <c r="S2886" s="29"/>
    </row>
    <row r="2887" ht="14.25" spans="18:19">
      <c r="R2887" s="28"/>
      <c r="S2887" s="29"/>
    </row>
    <row r="2888" ht="14.25" spans="18:19">
      <c r="R2888" s="28"/>
      <c r="S2888" s="29"/>
    </row>
    <row r="2889" ht="14.25" spans="18:19">
      <c r="R2889" s="28"/>
      <c r="S2889" s="29"/>
    </row>
    <row r="2890" ht="14.25" spans="18:19">
      <c r="R2890" s="28"/>
      <c r="S2890" s="29"/>
    </row>
    <row r="2891" ht="14.25" spans="18:19">
      <c r="R2891" s="28"/>
      <c r="S2891" s="29"/>
    </row>
    <row r="2892" ht="14.25" spans="18:19">
      <c r="R2892" s="28"/>
      <c r="S2892" s="29"/>
    </row>
    <row r="2893" ht="14.25" spans="18:19">
      <c r="R2893" s="28"/>
      <c r="S2893" s="29"/>
    </row>
    <row r="2894" ht="14.25" spans="18:19">
      <c r="R2894" s="28"/>
      <c r="S2894" s="29"/>
    </row>
    <row r="2895" ht="14.25" spans="18:19">
      <c r="R2895" s="28"/>
      <c r="S2895" s="29"/>
    </row>
    <row r="2896" ht="14.25" spans="18:19">
      <c r="R2896" s="28"/>
      <c r="S2896" s="29"/>
    </row>
    <row r="2897" ht="14.25" spans="18:19">
      <c r="R2897" s="28"/>
      <c r="S2897" s="29"/>
    </row>
    <row r="2898" ht="14.25" spans="18:19">
      <c r="R2898" s="28"/>
      <c r="S2898" s="29"/>
    </row>
    <row r="2899" ht="14.25" spans="18:19">
      <c r="R2899" s="28"/>
      <c r="S2899" s="29"/>
    </row>
    <row r="2900" ht="14.25" spans="18:19">
      <c r="R2900" s="28"/>
      <c r="S2900" s="29"/>
    </row>
    <row r="2901" ht="14.25" spans="18:19">
      <c r="R2901" s="28"/>
      <c r="S2901" s="29"/>
    </row>
    <row r="2902" ht="14.25" spans="18:19">
      <c r="R2902" s="28"/>
      <c r="S2902" s="29"/>
    </row>
    <row r="2903" ht="14.25" spans="18:19">
      <c r="R2903" s="28"/>
      <c r="S2903" s="29"/>
    </row>
    <row r="2904" ht="14.25" spans="18:19">
      <c r="R2904" s="28"/>
      <c r="S2904" s="29"/>
    </row>
    <row r="2905" ht="14.25" spans="18:19">
      <c r="R2905" s="28"/>
      <c r="S2905" s="29"/>
    </row>
    <row r="2906" ht="14.25" spans="18:19">
      <c r="R2906" s="28"/>
      <c r="S2906" s="29"/>
    </row>
    <row r="2907" ht="14.25" spans="18:19">
      <c r="R2907" s="28"/>
      <c r="S2907" s="29"/>
    </row>
    <row r="2908" ht="14.25" spans="18:19">
      <c r="R2908" s="28"/>
      <c r="S2908" s="29"/>
    </row>
    <row r="2909" ht="14.25" spans="18:19">
      <c r="R2909" s="28"/>
      <c r="S2909" s="29"/>
    </row>
    <row r="2910" ht="14.25" spans="18:19">
      <c r="R2910" s="28"/>
      <c r="S2910" s="29"/>
    </row>
    <row r="2911" ht="14.25" spans="18:19">
      <c r="R2911" s="28"/>
      <c r="S2911" s="29"/>
    </row>
    <row r="2912" ht="14.25" spans="18:19">
      <c r="R2912" s="28"/>
      <c r="S2912" s="29"/>
    </row>
    <row r="2913" ht="14.25" spans="18:19">
      <c r="R2913" s="28"/>
      <c r="S2913" s="29"/>
    </row>
    <row r="2914" ht="14.25" spans="18:19">
      <c r="R2914" s="28"/>
      <c r="S2914" s="29"/>
    </row>
    <row r="2915" ht="14.25" spans="18:19">
      <c r="R2915" s="28"/>
      <c r="S2915" s="29"/>
    </row>
    <row r="2916" ht="14.25" spans="18:19">
      <c r="R2916" s="28"/>
      <c r="S2916" s="29"/>
    </row>
    <row r="2917" ht="14.25" spans="18:19">
      <c r="R2917" s="28"/>
      <c r="S2917" s="29"/>
    </row>
    <row r="2918" ht="14.25" spans="18:19">
      <c r="R2918" s="28"/>
      <c r="S2918" s="29"/>
    </row>
    <row r="2919" ht="14.25" spans="18:19">
      <c r="R2919" s="28"/>
      <c r="S2919" s="29"/>
    </row>
    <row r="2920" ht="14.25" spans="18:19">
      <c r="R2920" s="28"/>
      <c r="S2920" s="29"/>
    </row>
    <row r="2921" ht="14.25" spans="18:19">
      <c r="R2921" s="28"/>
      <c r="S2921" s="29"/>
    </row>
    <row r="2922" ht="14.25" spans="18:19">
      <c r="R2922" s="28"/>
      <c r="S2922" s="29"/>
    </row>
    <row r="2923" ht="14.25" spans="18:19">
      <c r="R2923" s="28"/>
      <c r="S2923" s="29"/>
    </row>
    <row r="2924" ht="14.25" spans="18:19">
      <c r="R2924" s="28"/>
      <c r="S2924" s="29"/>
    </row>
    <row r="2925" ht="14.25" spans="18:19">
      <c r="R2925" s="28"/>
      <c r="S2925" s="29"/>
    </row>
    <row r="2926" ht="14.25" spans="18:19">
      <c r="R2926" s="28"/>
      <c r="S2926" s="29"/>
    </row>
    <row r="2927" ht="14.25" spans="18:19">
      <c r="R2927" s="28"/>
      <c r="S2927" s="29"/>
    </row>
    <row r="2928" ht="14.25" spans="18:19">
      <c r="R2928" s="28"/>
      <c r="S2928" s="29"/>
    </row>
    <row r="2929" ht="14.25" spans="18:19">
      <c r="R2929" s="28"/>
      <c r="S2929" s="29"/>
    </row>
    <row r="2930" ht="14.25" spans="18:19">
      <c r="R2930" s="28"/>
      <c r="S2930" s="29"/>
    </row>
    <row r="2931" ht="14.25" spans="18:19">
      <c r="R2931" s="28"/>
      <c r="S2931" s="29"/>
    </row>
    <row r="2932" ht="14.25" spans="18:19">
      <c r="R2932" s="28"/>
      <c r="S2932" s="29"/>
    </row>
    <row r="2933" ht="14.25" spans="18:19">
      <c r="R2933" s="28"/>
      <c r="S2933" s="29"/>
    </row>
    <row r="2934" ht="14.25" spans="18:19">
      <c r="R2934" s="28"/>
      <c r="S2934" s="29"/>
    </row>
    <row r="2935" ht="14.25" spans="18:19">
      <c r="R2935" s="28"/>
      <c r="S2935" s="29"/>
    </row>
    <row r="2936" ht="14.25" spans="18:19">
      <c r="R2936" s="28"/>
      <c r="S2936" s="29"/>
    </row>
    <row r="2937" ht="14.25" spans="18:19">
      <c r="R2937" s="28"/>
      <c r="S2937" s="29"/>
    </row>
    <row r="2938" ht="14.25" spans="18:19">
      <c r="R2938" s="28"/>
      <c r="S2938" s="29"/>
    </row>
    <row r="2939" ht="14.25" spans="18:19">
      <c r="R2939" s="28"/>
      <c r="S2939" s="29"/>
    </row>
    <row r="2940" ht="14.25" spans="18:19">
      <c r="R2940" s="28"/>
      <c r="S2940" s="29"/>
    </row>
    <row r="2941" ht="14.25" spans="18:19">
      <c r="R2941" s="28"/>
      <c r="S2941" s="29"/>
    </row>
    <row r="2942" ht="14.25" spans="18:19">
      <c r="R2942" s="28"/>
      <c r="S2942" s="29"/>
    </row>
    <row r="2943" ht="14.25" spans="18:19">
      <c r="R2943" s="28"/>
      <c r="S2943" s="29"/>
    </row>
    <row r="2944" ht="14.25" spans="18:19">
      <c r="R2944" s="28"/>
      <c r="S2944" s="29"/>
    </row>
    <row r="2945" ht="14.25" spans="18:19">
      <c r="R2945" s="28"/>
      <c r="S2945" s="29"/>
    </row>
    <row r="2946" ht="14.25" spans="18:19">
      <c r="R2946" s="28"/>
      <c r="S2946" s="29"/>
    </row>
    <row r="2947" ht="14.25" spans="18:19">
      <c r="R2947" s="28"/>
      <c r="S2947" s="29"/>
    </row>
    <row r="2948" ht="14.25" spans="18:19">
      <c r="R2948" s="28"/>
      <c r="S2948" s="29"/>
    </row>
    <row r="2949" ht="14.25" spans="18:19">
      <c r="R2949" s="28"/>
      <c r="S2949" s="29"/>
    </row>
    <row r="2950" ht="14.25" spans="18:19">
      <c r="R2950" s="28"/>
      <c r="S2950" s="29"/>
    </row>
    <row r="2951" ht="14.25" spans="18:19">
      <c r="R2951" s="28"/>
      <c r="S2951" s="29"/>
    </row>
    <row r="2952" ht="14.25" spans="18:19">
      <c r="R2952" s="28"/>
      <c r="S2952" s="29"/>
    </row>
    <row r="2953" ht="14.25" spans="18:19">
      <c r="R2953" s="28"/>
      <c r="S2953" s="29"/>
    </row>
    <row r="2954" ht="14.25" spans="18:19">
      <c r="R2954" s="28"/>
      <c r="S2954" s="29"/>
    </row>
    <row r="2955" ht="14.25" spans="18:19">
      <c r="R2955" s="28"/>
      <c r="S2955" s="29"/>
    </row>
    <row r="2956" ht="14.25" spans="18:19">
      <c r="R2956" s="28"/>
      <c r="S2956" s="29"/>
    </row>
    <row r="2957" ht="14.25" spans="18:19">
      <c r="R2957" s="28"/>
      <c r="S2957" s="29"/>
    </row>
    <row r="2958" ht="14.25" spans="18:19">
      <c r="R2958" s="28"/>
      <c r="S2958" s="29"/>
    </row>
    <row r="2959" ht="14.25" spans="18:19">
      <c r="R2959" s="28"/>
      <c r="S2959" s="29"/>
    </row>
    <row r="2960" ht="14.25" spans="18:19">
      <c r="R2960" s="28"/>
      <c r="S2960" s="29"/>
    </row>
    <row r="2961" ht="14.25" spans="18:19">
      <c r="R2961" s="28"/>
      <c r="S2961" s="29"/>
    </row>
    <row r="2962" ht="14.25" spans="18:19">
      <c r="R2962" s="28"/>
      <c r="S2962" s="29"/>
    </row>
    <row r="2963" ht="14.25" spans="18:19">
      <c r="R2963" s="28"/>
      <c r="S2963" s="29"/>
    </row>
    <row r="2964" ht="14.25" spans="18:19">
      <c r="R2964" s="28"/>
      <c r="S2964" s="29"/>
    </row>
    <row r="2965" ht="14.25" spans="18:19">
      <c r="R2965" s="28"/>
      <c r="S2965" s="29"/>
    </row>
    <row r="2966" ht="14.25" spans="18:19">
      <c r="R2966" s="28"/>
      <c r="S2966" s="29"/>
    </row>
    <row r="2967" ht="14.25" spans="18:19">
      <c r="R2967" s="28"/>
      <c r="S2967" s="29"/>
    </row>
    <row r="2968" ht="14.25" spans="18:19">
      <c r="R2968" s="28"/>
      <c r="S2968" s="29"/>
    </row>
    <row r="2969" ht="14.25" spans="18:19">
      <c r="R2969" s="28"/>
      <c r="S2969" s="29"/>
    </row>
    <row r="2970" ht="14.25" spans="18:19">
      <c r="R2970" s="28"/>
      <c r="S2970" s="29"/>
    </row>
    <row r="2971" ht="14.25" spans="18:19">
      <c r="R2971" s="28"/>
      <c r="S2971" s="29"/>
    </row>
    <row r="2972" ht="14.25" spans="18:19">
      <c r="R2972" s="28"/>
      <c r="S2972" s="29"/>
    </row>
    <row r="2973" ht="14.25" spans="18:19">
      <c r="R2973" s="28"/>
      <c r="S2973" s="29"/>
    </row>
    <row r="2974" ht="14.25" spans="18:19">
      <c r="R2974" s="28"/>
      <c r="S2974" s="29"/>
    </row>
    <row r="2975" ht="14.25" spans="18:19">
      <c r="R2975" s="28"/>
      <c r="S2975" s="29"/>
    </row>
    <row r="2976" ht="14.25" spans="18:19">
      <c r="R2976" s="28"/>
      <c r="S2976" s="29"/>
    </row>
    <row r="2977" ht="14.25" spans="18:19">
      <c r="R2977" s="28"/>
      <c r="S2977" s="29"/>
    </row>
    <row r="2978" ht="14.25" spans="18:19">
      <c r="R2978" s="28"/>
      <c r="S2978" s="29"/>
    </row>
    <row r="2979" ht="14.25" spans="18:19">
      <c r="R2979" s="28"/>
      <c r="S2979" s="29"/>
    </row>
    <row r="2980" ht="14.25" spans="18:19">
      <c r="R2980" s="28"/>
      <c r="S2980" s="29"/>
    </row>
    <row r="2981" ht="14.25" spans="18:19">
      <c r="R2981" s="28"/>
      <c r="S2981" s="29"/>
    </row>
    <row r="2982" ht="14.25" spans="18:19">
      <c r="R2982" s="28"/>
      <c r="S2982" s="29"/>
    </row>
    <row r="2983" ht="14.25" spans="18:19">
      <c r="R2983" s="28"/>
      <c r="S2983" s="29"/>
    </row>
    <row r="2984" ht="14.25" spans="18:19">
      <c r="R2984" s="28"/>
      <c r="S2984" s="29"/>
    </row>
    <row r="2985" ht="14.25" spans="18:19">
      <c r="R2985" s="28"/>
      <c r="S2985" s="29"/>
    </row>
    <row r="2986" ht="14.25" spans="18:19">
      <c r="R2986" s="28"/>
      <c r="S2986" s="29"/>
    </row>
    <row r="2987" ht="14.25" spans="18:19">
      <c r="R2987" s="28"/>
      <c r="S2987" s="29"/>
    </row>
    <row r="2988" ht="14.25" spans="18:19">
      <c r="R2988" s="28"/>
      <c r="S2988" s="29"/>
    </row>
    <row r="2989" ht="14.25" spans="18:19">
      <c r="R2989" s="28"/>
      <c r="S2989" s="29"/>
    </row>
    <row r="2990" ht="14.25" spans="18:19">
      <c r="R2990" s="28"/>
      <c r="S2990" s="29"/>
    </row>
    <row r="2991" ht="14.25" spans="18:19">
      <c r="R2991" s="28"/>
      <c r="S2991" s="29"/>
    </row>
    <row r="2992" ht="14.25" spans="18:19">
      <c r="R2992" s="28"/>
      <c r="S2992" s="29"/>
    </row>
    <row r="2993" ht="14.25" spans="18:19">
      <c r="R2993" s="28"/>
      <c r="S2993" s="29"/>
    </row>
    <row r="2994" ht="14.25" spans="18:19">
      <c r="R2994" s="28"/>
      <c r="S2994" s="29"/>
    </row>
    <row r="2995" ht="14.25" spans="18:19">
      <c r="R2995" s="28"/>
      <c r="S2995" s="29"/>
    </row>
    <row r="2996" ht="14.25" spans="18:19">
      <c r="R2996" s="28"/>
      <c r="S2996" s="29"/>
    </row>
    <row r="2997" ht="14.25" spans="18:19">
      <c r="R2997" s="28"/>
      <c r="S2997" s="29"/>
    </row>
    <row r="2998" ht="14.25" spans="18:19">
      <c r="R2998" s="28"/>
      <c r="S2998" s="29"/>
    </row>
    <row r="2999" ht="14.25" spans="18:19">
      <c r="R2999" s="28"/>
      <c r="S2999" s="29"/>
    </row>
    <row r="3000" ht="14.25" spans="18:19">
      <c r="R3000" s="28"/>
      <c r="S3000" s="29"/>
    </row>
    <row r="3001" ht="14.25" spans="18:19">
      <c r="R3001" s="28"/>
      <c r="S3001" s="29"/>
    </row>
    <row r="3002" ht="14.25" spans="18:19">
      <c r="R3002" s="28"/>
      <c r="S3002" s="29"/>
    </row>
    <row r="3003" ht="14.25" spans="18:19">
      <c r="R3003" s="28"/>
      <c r="S3003" s="29"/>
    </row>
    <row r="3004" ht="14.25" spans="18:19">
      <c r="R3004" s="28"/>
      <c r="S3004" s="29"/>
    </row>
    <row r="3005" ht="14.25" spans="18:19">
      <c r="R3005" s="28"/>
      <c r="S3005" s="29"/>
    </row>
    <row r="3006" ht="14.25" spans="18:19">
      <c r="R3006" s="28"/>
      <c r="S3006" s="29"/>
    </row>
    <row r="3007" ht="14.25" spans="18:19">
      <c r="R3007" s="28"/>
      <c r="S3007" s="29"/>
    </row>
    <row r="3008" ht="14.25" spans="18:19">
      <c r="R3008" s="28"/>
      <c r="S3008" s="29"/>
    </row>
    <row r="3009" ht="14.25" spans="18:19">
      <c r="R3009" s="28"/>
      <c r="S3009" s="29"/>
    </row>
    <row r="3010" ht="14.25" spans="18:19">
      <c r="R3010" s="28"/>
      <c r="S3010" s="29"/>
    </row>
    <row r="3011" ht="14.25" spans="18:19">
      <c r="R3011" s="28"/>
      <c r="S3011" s="29"/>
    </row>
    <row r="3012" ht="14.25" spans="18:19">
      <c r="R3012" s="28"/>
      <c r="S3012" s="29"/>
    </row>
    <row r="3013" ht="14.25" spans="18:19">
      <c r="R3013" s="28"/>
      <c r="S3013" s="29"/>
    </row>
    <row r="3014" ht="14.25" spans="18:19">
      <c r="R3014" s="28"/>
      <c r="S3014" s="29"/>
    </row>
    <row r="3015" ht="14.25" spans="18:19">
      <c r="R3015" s="28"/>
      <c r="S3015" s="29"/>
    </row>
    <row r="3016" ht="14.25" spans="18:19">
      <c r="R3016" s="28"/>
      <c r="S3016" s="29"/>
    </row>
    <row r="3017" ht="14.25" spans="18:19">
      <c r="R3017" s="28"/>
      <c r="S3017" s="29"/>
    </row>
    <row r="3018" ht="14.25" spans="18:19">
      <c r="R3018" s="28"/>
      <c r="S3018" s="29"/>
    </row>
    <row r="3019" ht="14.25" spans="18:19">
      <c r="R3019" s="28"/>
      <c r="S3019" s="29"/>
    </row>
    <row r="3020" ht="14.25" spans="18:19">
      <c r="R3020" s="28"/>
      <c r="S3020" s="29"/>
    </row>
    <row r="3021" ht="14.25" spans="18:19">
      <c r="R3021" s="28"/>
      <c r="S3021" s="29"/>
    </row>
    <row r="3022" ht="14.25" spans="18:19">
      <c r="R3022" s="28"/>
      <c r="S3022" s="29"/>
    </row>
    <row r="3023" ht="14.25" spans="18:19">
      <c r="R3023" s="28"/>
      <c r="S3023" s="29"/>
    </row>
    <row r="3024" ht="14.25" spans="18:19">
      <c r="R3024" s="28"/>
      <c r="S3024" s="29"/>
    </row>
    <row r="3025" ht="14.25" spans="18:19">
      <c r="R3025" s="28"/>
      <c r="S3025" s="29"/>
    </row>
    <row r="3026" ht="14.25" spans="18:19">
      <c r="R3026" s="28"/>
      <c r="S3026" s="29"/>
    </row>
    <row r="3027" ht="14.25" spans="18:19">
      <c r="R3027" s="28"/>
      <c r="S3027" s="29"/>
    </row>
    <row r="3028" ht="14.25" spans="18:19">
      <c r="R3028" s="28"/>
      <c r="S3028" s="29"/>
    </row>
    <row r="3029" ht="14.25" spans="18:19">
      <c r="R3029" s="28"/>
      <c r="S3029" s="29"/>
    </row>
    <row r="3030" ht="14.25" spans="18:19">
      <c r="R3030" s="28"/>
      <c r="S3030" s="29"/>
    </row>
    <row r="3031" ht="14.25" spans="18:19">
      <c r="R3031" s="28"/>
      <c r="S3031" s="29"/>
    </row>
    <row r="3032" ht="14.25" spans="18:19">
      <c r="R3032" s="28"/>
      <c r="S3032" s="29"/>
    </row>
    <row r="3033" ht="14.25" spans="18:19">
      <c r="R3033" s="28"/>
      <c r="S3033" s="29"/>
    </row>
    <row r="3034" ht="14.25" spans="18:19">
      <c r="R3034" s="28"/>
      <c r="S3034" s="29"/>
    </row>
    <row r="3035" ht="14.25" spans="18:19">
      <c r="R3035" s="28"/>
      <c r="S3035" s="29"/>
    </row>
    <row r="3036" ht="14.25" spans="18:19">
      <c r="R3036" s="28"/>
      <c r="S3036" s="29"/>
    </row>
    <row r="3037" ht="14.25" spans="18:19">
      <c r="R3037" s="28"/>
      <c r="S3037" s="29"/>
    </row>
    <row r="3038" ht="14.25" spans="18:19">
      <c r="R3038" s="28"/>
      <c r="S3038" s="29"/>
    </row>
    <row r="3039" ht="14.25" spans="18:19">
      <c r="R3039" s="28"/>
      <c r="S3039" s="29"/>
    </row>
    <row r="3040" ht="14.25" spans="18:19">
      <c r="R3040" s="28"/>
      <c r="S3040" s="29"/>
    </row>
    <row r="3041" ht="14.25" spans="18:19">
      <c r="R3041" s="28"/>
      <c r="S3041" s="29"/>
    </row>
    <row r="3042" ht="14.25" spans="18:19">
      <c r="R3042" s="28"/>
      <c r="S3042" s="29"/>
    </row>
    <row r="3043" ht="14.25" spans="18:19">
      <c r="R3043" s="28"/>
      <c r="S3043" s="29"/>
    </row>
    <row r="3044" ht="14.25" spans="18:19">
      <c r="R3044" s="28"/>
      <c r="S3044" s="29"/>
    </row>
    <row r="3045" ht="14.25" spans="18:19">
      <c r="R3045" s="28"/>
      <c r="S3045" s="29"/>
    </row>
    <row r="3046" ht="14.25" spans="18:19">
      <c r="R3046" s="28"/>
      <c r="S3046" s="29"/>
    </row>
    <row r="3047" ht="14.25" spans="18:19">
      <c r="R3047" s="28"/>
      <c r="S3047" s="29"/>
    </row>
    <row r="3048" ht="14.25" spans="18:19">
      <c r="R3048" s="28"/>
      <c r="S3048" s="29"/>
    </row>
    <row r="3049" ht="14.25" spans="18:19">
      <c r="R3049" s="28"/>
      <c r="S3049" s="29"/>
    </row>
    <row r="3050" ht="14.25" spans="18:19">
      <c r="R3050" s="28"/>
      <c r="S3050" s="29"/>
    </row>
    <row r="3051" ht="14.25" spans="18:19">
      <c r="R3051" s="28"/>
      <c r="S3051" s="29"/>
    </row>
    <row r="3052" ht="14.25" spans="18:19">
      <c r="R3052" s="28"/>
      <c r="S3052" s="29"/>
    </row>
    <row r="3053" ht="14.25" spans="18:19">
      <c r="R3053" s="28"/>
      <c r="S3053" s="29"/>
    </row>
    <row r="3054" ht="14.25" spans="18:19">
      <c r="R3054" s="28"/>
      <c r="S3054" s="29"/>
    </row>
    <row r="3055" ht="14.25" spans="18:19">
      <c r="R3055" s="28"/>
      <c r="S3055" s="29"/>
    </row>
    <row r="3056" ht="14.25" spans="18:19">
      <c r="R3056" s="28"/>
      <c r="S3056" s="29"/>
    </row>
    <row r="3057" ht="14.25" spans="18:19">
      <c r="R3057" s="28"/>
      <c r="S3057" s="29"/>
    </row>
    <row r="3058" ht="14.25" spans="18:19">
      <c r="R3058" s="28"/>
      <c r="S3058" s="29"/>
    </row>
    <row r="3059" ht="14.25" spans="18:19">
      <c r="R3059" s="28"/>
      <c r="S3059" s="29"/>
    </row>
    <row r="3060" ht="14.25" spans="18:19">
      <c r="R3060" s="28"/>
      <c r="S3060" s="29"/>
    </row>
    <row r="3061" ht="14.25" spans="18:19">
      <c r="R3061" s="28"/>
      <c r="S3061" s="29"/>
    </row>
    <row r="3062" ht="14.25" spans="18:19">
      <c r="R3062" s="28"/>
      <c r="S3062" s="29"/>
    </row>
    <row r="3063" ht="14.25" spans="18:19">
      <c r="R3063" s="28"/>
      <c r="S3063" s="29"/>
    </row>
    <row r="3064" ht="14.25" spans="18:19">
      <c r="R3064" s="28"/>
      <c r="S3064" s="29"/>
    </row>
    <row r="3065" ht="14.25" spans="18:19">
      <c r="R3065" s="28"/>
      <c r="S3065" s="29"/>
    </row>
    <row r="3066" ht="14.25" spans="18:19">
      <c r="R3066" s="28"/>
      <c r="S3066" s="29"/>
    </row>
    <row r="3067" ht="14.25" spans="18:19">
      <c r="R3067" s="28"/>
      <c r="S3067" s="29"/>
    </row>
    <row r="3068" ht="14.25" spans="18:19">
      <c r="R3068" s="28"/>
      <c r="S3068" s="29"/>
    </row>
    <row r="3069" ht="14.25" spans="18:19">
      <c r="R3069" s="28"/>
      <c r="S3069" s="29"/>
    </row>
    <row r="3070" ht="14.25" spans="18:19">
      <c r="R3070" s="28"/>
      <c r="S3070" s="29"/>
    </row>
    <row r="3071" ht="14.25" spans="18:19">
      <c r="R3071" s="28"/>
      <c r="S3071" s="29"/>
    </row>
    <row r="3072" ht="14.25" spans="18:19">
      <c r="R3072" s="28"/>
      <c r="S3072" s="29"/>
    </row>
    <row r="3073" ht="14.25" spans="18:19">
      <c r="R3073" s="28"/>
      <c r="S3073" s="29"/>
    </row>
    <row r="3074" ht="14.25" spans="18:19">
      <c r="R3074" s="28"/>
      <c r="S3074" s="29"/>
    </row>
    <row r="3075" ht="14.25" spans="18:19">
      <c r="R3075" s="28"/>
      <c r="S3075" s="29"/>
    </row>
    <row r="3076" ht="14.25" spans="18:19">
      <c r="R3076" s="28"/>
      <c r="S3076" s="29"/>
    </row>
    <row r="3077" ht="14.25" spans="18:19">
      <c r="R3077" s="28"/>
      <c r="S3077" s="29"/>
    </row>
    <row r="3078" ht="14.25" spans="18:19">
      <c r="R3078" s="28"/>
      <c r="S3078" s="29"/>
    </row>
    <row r="3079" ht="14.25" spans="18:19">
      <c r="R3079" s="28"/>
      <c r="S3079" s="29"/>
    </row>
    <row r="3080" ht="14.25" spans="18:19">
      <c r="R3080" s="28"/>
      <c r="S3080" s="29"/>
    </row>
    <row r="3081" ht="14.25" spans="18:19">
      <c r="R3081" s="28"/>
      <c r="S3081" s="29"/>
    </row>
    <row r="3082" ht="14.25" spans="18:19">
      <c r="R3082" s="28"/>
      <c r="S3082" s="29"/>
    </row>
    <row r="3083" ht="14.25" spans="18:19">
      <c r="R3083" s="28"/>
      <c r="S3083" s="29"/>
    </row>
    <row r="3084" ht="14.25" spans="18:19">
      <c r="R3084" s="28"/>
      <c r="S3084" s="29"/>
    </row>
    <row r="3085" ht="14.25" spans="18:19">
      <c r="R3085" s="28"/>
      <c r="S3085" s="29"/>
    </row>
    <row r="3086" ht="14.25" spans="18:19">
      <c r="R3086" s="28"/>
      <c r="S3086" s="29"/>
    </row>
    <row r="3087" ht="14.25" spans="18:19">
      <c r="R3087" s="28"/>
      <c r="S3087" s="29"/>
    </row>
    <row r="3088" ht="14.25" spans="18:19">
      <c r="R3088" s="28"/>
      <c r="S3088" s="29"/>
    </row>
    <row r="3089" ht="14.25" spans="18:19">
      <c r="R3089" s="28"/>
      <c r="S3089" s="29"/>
    </row>
    <row r="3090" ht="14.25" spans="18:19">
      <c r="R3090" s="28"/>
      <c r="S3090" s="29"/>
    </row>
    <row r="3091" ht="14.25" spans="18:19">
      <c r="R3091" s="28"/>
      <c r="S3091" s="29"/>
    </row>
    <row r="3092" ht="14.25" spans="18:19">
      <c r="R3092" s="28"/>
      <c r="S3092" s="29"/>
    </row>
    <row r="3093" ht="14.25" spans="18:19">
      <c r="R3093" s="28"/>
      <c r="S3093" s="29"/>
    </row>
    <row r="3094" ht="14.25" spans="18:19">
      <c r="R3094" s="28"/>
      <c r="S3094" s="29"/>
    </row>
    <row r="3095" ht="14.25" spans="18:19">
      <c r="R3095" s="28"/>
      <c r="S3095" s="29"/>
    </row>
    <row r="3096" ht="14.25" spans="18:19">
      <c r="R3096" s="28"/>
      <c r="S3096" s="29"/>
    </row>
    <row r="3097" ht="14.25" spans="18:19">
      <c r="R3097" s="28"/>
      <c r="S3097" s="29"/>
    </row>
    <row r="3098" ht="14.25" spans="18:19">
      <c r="R3098" s="28"/>
      <c r="S3098" s="29"/>
    </row>
    <row r="3099" ht="14.25" spans="18:19">
      <c r="R3099" s="28"/>
      <c r="S3099" s="29"/>
    </row>
    <row r="3100" ht="14.25" spans="18:19">
      <c r="R3100" s="28"/>
      <c r="S3100" s="29"/>
    </row>
    <row r="3101" ht="14.25" spans="18:19">
      <c r="R3101" s="28"/>
      <c r="S3101" s="29"/>
    </row>
    <row r="3102" ht="14.25" spans="18:19">
      <c r="R3102" s="28"/>
      <c r="S3102" s="29"/>
    </row>
    <row r="3103" ht="14.25" spans="18:19">
      <c r="R3103" s="28"/>
      <c r="S3103" s="29"/>
    </row>
    <row r="3104" ht="14.25" spans="18:19">
      <c r="R3104" s="28"/>
      <c r="S3104" s="29"/>
    </row>
    <row r="3105" ht="14.25" spans="18:19">
      <c r="R3105" s="28"/>
      <c r="S3105" s="29"/>
    </row>
    <row r="3106" ht="14.25" spans="18:19">
      <c r="R3106" s="28"/>
      <c r="S3106" s="29"/>
    </row>
    <row r="3107" ht="14.25" spans="18:19">
      <c r="R3107" s="28"/>
      <c r="S3107" s="29"/>
    </row>
    <row r="3108" ht="14.25" spans="18:19">
      <c r="R3108" s="28"/>
      <c r="S3108" s="29"/>
    </row>
    <row r="3109" ht="14.25" spans="18:19">
      <c r="R3109" s="28"/>
      <c r="S3109" s="29"/>
    </row>
    <row r="3110" ht="14.25" spans="18:19">
      <c r="R3110" s="28"/>
      <c r="S3110" s="29"/>
    </row>
    <row r="3111" ht="14.25" spans="18:19">
      <c r="R3111" s="28"/>
      <c r="S3111" s="29"/>
    </row>
    <row r="3112" ht="14.25" spans="18:19">
      <c r="R3112" s="28"/>
      <c r="S3112" s="29"/>
    </row>
    <row r="3113" ht="14.25" spans="18:19">
      <c r="R3113" s="28"/>
      <c r="S3113" s="29"/>
    </row>
    <row r="3114" ht="14.25" spans="18:19">
      <c r="R3114" s="28"/>
      <c r="S3114" s="29"/>
    </row>
    <row r="3115" ht="14.25" spans="18:19">
      <c r="R3115" s="28"/>
      <c r="S3115" s="29"/>
    </row>
    <row r="3116" ht="14.25" spans="18:19">
      <c r="R3116" s="28"/>
      <c r="S3116" s="29"/>
    </row>
    <row r="3117" ht="14.25" spans="18:19">
      <c r="R3117" s="28"/>
      <c r="S3117" s="29"/>
    </row>
    <row r="3118" ht="14.25" spans="18:19">
      <c r="R3118" s="28"/>
      <c r="S3118" s="29"/>
    </row>
    <row r="3119" ht="14.25" spans="18:19">
      <c r="R3119" s="28"/>
      <c r="S3119" s="29"/>
    </row>
    <row r="3120" ht="14.25" spans="18:19">
      <c r="R3120" s="28"/>
      <c r="S3120" s="29"/>
    </row>
    <row r="3121" ht="14.25" spans="18:19">
      <c r="R3121" s="28"/>
      <c r="S3121" s="29"/>
    </row>
    <row r="3122" ht="14.25" spans="18:19">
      <c r="R3122" s="28"/>
      <c r="S3122" s="29"/>
    </row>
    <row r="3123" ht="14.25" spans="18:19">
      <c r="R3123" s="28"/>
      <c r="S3123" s="29"/>
    </row>
    <row r="3124" ht="14.25" spans="18:19">
      <c r="R3124" s="28"/>
      <c r="S3124" s="29"/>
    </row>
    <row r="3125" ht="14.25" spans="18:19">
      <c r="R3125" s="28"/>
      <c r="S3125" s="29"/>
    </row>
    <row r="3126" ht="14.25" spans="18:19">
      <c r="R3126" s="28"/>
      <c r="S3126" s="29"/>
    </row>
    <row r="3127" ht="14.25" spans="18:19">
      <c r="R3127" s="28"/>
      <c r="S3127" s="29"/>
    </row>
    <row r="3128" ht="14.25" spans="18:19">
      <c r="R3128" s="28"/>
      <c r="S3128" s="29"/>
    </row>
    <row r="3129" ht="14.25" spans="18:19">
      <c r="R3129" s="28"/>
      <c r="S3129" s="29"/>
    </row>
    <row r="3130" ht="14.25" spans="18:19">
      <c r="R3130" s="28"/>
      <c r="S3130" s="29"/>
    </row>
    <row r="3131" ht="14.25" spans="18:19">
      <c r="R3131" s="28"/>
      <c r="S3131" s="29"/>
    </row>
    <row r="3132" ht="14.25" spans="18:19">
      <c r="R3132" s="28"/>
      <c r="S3132" s="29"/>
    </row>
    <row r="3133" ht="14.25" spans="18:19">
      <c r="R3133" s="28"/>
      <c r="S3133" s="29"/>
    </row>
    <row r="3134" ht="14.25" spans="18:19">
      <c r="R3134" s="28"/>
      <c r="S3134" s="29"/>
    </row>
    <row r="3135" ht="14.25" spans="18:19">
      <c r="R3135" s="28"/>
      <c r="S3135" s="29"/>
    </row>
    <row r="3136" ht="14.25" spans="18:19">
      <c r="R3136" s="28"/>
      <c r="S3136" s="29"/>
    </row>
    <row r="3137" ht="14.25" spans="18:19">
      <c r="R3137" s="28"/>
      <c r="S3137" s="29"/>
    </row>
    <row r="3138" ht="14.25" spans="18:19">
      <c r="R3138" s="28"/>
      <c r="S3138" s="29"/>
    </row>
    <row r="3139" ht="14.25" spans="18:19">
      <c r="R3139" s="28"/>
      <c r="S3139" s="29"/>
    </row>
    <row r="3140" ht="14.25" spans="18:19">
      <c r="R3140" s="28"/>
      <c r="S3140" s="29"/>
    </row>
    <row r="3141" ht="14.25" spans="18:19">
      <c r="R3141" s="28"/>
      <c r="S3141" s="29"/>
    </row>
    <row r="3142" ht="14.25" spans="18:19">
      <c r="R3142" s="28"/>
      <c r="S3142" s="29"/>
    </row>
    <row r="3143" ht="14.25" spans="18:19">
      <c r="R3143" s="28"/>
      <c r="S3143" s="29"/>
    </row>
    <row r="3144" ht="14.25" spans="18:19">
      <c r="R3144" s="28"/>
      <c r="S3144" s="29"/>
    </row>
    <row r="3145" ht="14.25" spans="18:19">
      <c r="R3145" s="28"/>
      <c r="S3145" s="29"/>
    </row>
    <row r="3146" ht="14.25" spans="18:19">
      <c r="R3146" s="28"/>
      <c r="S3146" s="29"/>
    </row>
    <row r="3147" ht="14.25" spans="18:19">
      <c r="R3147" s="28"/>
      <c r="S3147" s="29"/>
    </row>
    <row r="3148" ht="14.25" spans="18:19">
      <c r="R3148" s="28"/>
      <c r="S3148" s="29"/>
    </row>
    <row r="3149" ht="14.25" spans="18:19">
      <c r="R3149" s="28"/>
      <c r="S3149" s="29"/>
    </row>
    <row r="3150" ht="14.25" spans="18:19">
      <c r="R3150" s="28"/>
      <c r="S3150" s="29"/>
    </row>
    <row r="3151" ht="14.25" spans="18:19">
      <c r="R3151" s="28"/>
      <c r="S3151" s="29"/>
    </row>
    <row r="3152" ht="14.25" spans="18:19">
      <c r="R3152" s="28"/>
      <c r="S3152" s="29"/>
    </row>
    <row r="3153" ht="14.25" spans="18:19">
      <c r="R3153" s="28"/>
      <c r="S3153" s="29"/>
    </row>
    <row r="3154" ht="14.25" spans="18:19">
      <c r="R3154" s="28"/>
      <c r="S3154" s="29"/>
    </row>
    <row r="3155" ht="14.25" spans="18:19">
      <c r="R3155" s="28"/>
      <c r="S3155" s="29"/>
    </row>
    <row r="3156" ht="14.25" spans="18:19">
      <c r="R3156" s="28"/>
      <c r="S3156" s="29"/>
    </row>
    <row r="3157" ht="14.25" spans="18:19">
      <c r="R3157" s="28"/>
      <c r="S3157" s="29"/>
    </row>
    <row r="3158" ht="14.25" spans="18:19">
      <c r="R3158" s="28"/>
      <c r="S3158" s="29"/>
    </row>
    <row r="3159" ht="14.25" spans="18:19">
      <c r="R3159" s="28"/>
      <c r="S3159" s="29"/>
    </row>
    <row r="3160" ht="14.25" spans="18:19">
      <c r="R3160" s="28"/>
      <c r="S3160" s="29"/>
    </row>
    <row r="3161" ht="14.25" spans="18:19">
      <c r="R3161" s="28"/>
      <c r="S3161" s="29"/>
    </row>
    <row r="3162" ht="14.25" spans="18:19">
      <c r="R3162" s="28"/>
      <c r="S3162" s="29"/>
    </row>
    <row r="3163" ht="14.25" spans="18:19">
      <c r="R3163" s="28"/>
      <c r="S3163" s="29"/>
    </row>
    <row r="3164" ht="14.25" spans="18:19">
      <c r="R3164" s="28"/>
      <c r="S3164" s="29"/>
    </row>
    <row r="3165" ht="14.25" spans="18:19">
      <c r="R3165" s="28"/>
      <c r="S3165" s="29"/>
    </row>
    <row r="3166" ht="14.25" spans="18:19">
      <c r="R3166" s="28"/>
      <c r="S3166" s="29"/>
    </row>
    <row r="3167" ht="14.25" spans="18:19">
      <c r="R3167" s="28"/>
      <c r="S3167" s="29"/>
    </row>
    <row r="3168" ht="14.25" spans="18:19">
      <c r="R3168" s="28"/>
      <c r="S3168" s="29"/>
    </row>
    <row r="3169" ht="14.25" spans="18:19">
      <c r="R3169" s="28"/>
      <c r="S3169" s="29"/>
    </row>
    <row r="3170" ht="14.25" spans="18:19">
      <c r="R3170" s="28"/>
      <c r="S3170" s="29"/>
    </row>
    <row r="3171" ht="14.25" spans="18:19">
      <c r="R3171" s="28"/>
      <c r="S3171" s="29"/>
    </row>
    <row r="3172" ht="14.25" spans="18:19">
      <c r="R3172" s="28"/>
      <c r="S3172" s="29"/>
    </row>
    <row r="3173" ht="14.25" spans="18:19">
      <c r="R3173" s="28"/>
      <c r="S3173" s="29"/>
    </row>
    <row r="3174" ht="14.25" spans="18:19">
      <c r="R3174" s="28"/>
      <c r="S3174" s="29"/>
    </row>
    <row r="3175" ht="14.25" spans="18:19">
      <c r="R3175" s="28"/>
      <c r="S3175" s="29"/>
    </row>
    <row r="3176" ht="14.25" spans="18:19">
      <c r="R3176" s="28"/>
      <c r="S3176" s="29"/>
    </row>
    <row r="3177" ht="14.25" spans="18:19">
      <c r="R3177" s="28"/>
      <c r="S3177" s="29"/>
    </row>
    <row r="3178" ht="14.25" spans="18:19">
      <c r="R3178" s="28"/>
      <c r="S3178" s="29"/>
    </row>
    <row r="3179" ht="14.25" spans="18:19">
      <c r="R3179" s="28"/>
      <c r="S3179" s="29"/>
    </row>
    <row r="3180" ht="14.25" spans="18:19">
      <c r="R3180" s="28"/>
      <c r="S3180" s="29"/>
    </row>
    <row r="3181" ht="14.25" spans="18:19">
      <c r="R3181" s="28"/>
      <c r="S3181" s="29"/>
    </row>
    <row r="3182" ht="14.25" spans="18:19">
      <c r="R3182" s="28"/>
      <c r="S3182" s="29"/>
    </row>
    <row r="3183" ht="14.25" spans="18:19">
      <c r="R3183" s="28"/>
      <c r="S3183" s="29"/>
    </row>
    <row r="3184" ht="14.25" spans="18:19">
      <c r="R3184" s="28"/>
      <c r="S3184" s="29"/>
    </row>
    <row r="3185" ht="14.25" spans="18:19">
      <c r="R3185" s="28"/>
      <c r="S3185" s="29"/>
    </row>
    <row r="3186" ht="14.25" spans="18:19">
      <c r="R3186" s="28"/>
      <c r="S3186" s="29"/>
    </row>
    <row r="3187" ht="14.25" spans="18:19">
      <c r="R3187" s="28"/>
      <c r="S3187" s="29"/>
    </row>
    <row r="3188" ht="14.25" spans="18:19">
      <c r="R3188" s="28"/>
      <c r="S3188" s="29"/>
    </row>
    <row r="3189" ht="14.25" spans="18:19">
      <c r="R3189" s="28"/>
      <c r="S3189" s="29"/>
    </row>
    <row r="3190" ht="14.25" spans="18:19">
      <c r="R3190" s="28"/>
      <c r="S3190" s="29"/>
    </row>
    <row r="3191" ht="14.25" spans="18:19">
      <c r="R3191" s="28"/>
      <c r="S3191" s="29"/>
    </row>
    <row r="3192" ht="14.25" spans="18:19">
      <c r="R3192" s="28"/>
      <c r="S3192" s="29"/>
    </row>
    <row r="3193" ht="14.25" spans="18:19">
      <c r="R3193" s="28"/>
      <c r="S3193" s="29"/>
    </row>
    <row r="3194" ht="14.25" spans="18:19">
      <c r="R3194" s="28"/>
      <c r="S3194" s="29"/>
    </row>
    <row r="3195" ht="14.25" spans="18:19">
      <c r="R3195" s="28"/>
      <c r="S3195" s="29"/>
    </row>
    <row r="3196" ht="14.25" spans="18:19">
      <c r="R3196" s="28"/>
      <c r="S3196" s="29"/>
    </row>
    <row r="3197" ht="14.25" spans="18:19">
      <c r="R3197" s="28"/>
      <c r="S3197" s="29"/>
    </row>
    <row r="3198" ht="14.25" spans="18:19">
      <c r="R3198" s="28"/>
      <c r="S3198" s="29"/>
    </row>
    <row r="3199" ht="14.25" spans="18:19">
      <c r="R3199" s="28"/>
      <c r="S3199" s="29"/>
    </row>
    <row r="3200" ht="14.25" spans="18:19">
      <c r="R3200" s="28"/>
      <c r="S3200" s="29"/>
    </row>
    <row r="3201" ht="14.25" spans="18:19">
      <c r="R3201" s="28"/>
      <c r="S3201" s="29"/>
    </row>
    <row r="3202" ht="14.25" spans="18:19">
      <c r="R3202" s="28"/>
      <c r="S3202" s="29"/>
    </row>
    <row r="3203" ht="14.25" spans="18:19">
      <c r="R3203" s="28"/>
      <c r="S3203" s="29"/>
    </row>
    <row r="3204" ht="14.25" spans="18:19">
      <c r="R3204" s="28"/>
      <c r="S3204" s="29"/>
    </row>
    <row r="3205" ht="14.25" spans="18:19">
      <c r="R3205" s="28"/>
      <c r="S3205" s="29"/>
    </row>
    <row r="3206" ht="14.25" spans="18:19">
      <c r="R3206" s="28"/>
      <c r="S3206" s="29"/>
    </row>
    <row r="3207" ht="14.25" spans="18:19">
      <c r="R3207" s="28"/>
      <c r="S3207" s="29"/>
    </row>
    <row r="3208" ht="14.25" spans="18:19">
      <c r="R3208" s="28"/>
      <c r="S3208" s="29"/>
    </row>
    <row r="3209" ht="14.25" spans="18:19">
      <c r="R3209" s="28"/>
      <c r="S3209" s="29"/>
    </row>
    <row r="3210" ht="14.25" spans="18:19">
      <c r="R3210" s="28"/>
      <c r="S3210" s="29"/>
    </row>
    <row r="3211" ht="14.25" spans="18:19">
      <c r="R3211" s="28"/>
      <c r="S3211" s="29"/>
    </row>
    <row r="3212" ht="14.25" spans="18:19">
      <c r="R3212" s="28"/>
      <c r="S3212" s="29"/>
    </row>
    <row r="3213" ht="14.25" spans="18:19">
      <c r="R3213" s="28"/>
      <c r="S3213" s="29"/>
    </row>
    <row r="3214" ht="14.25" spans="18:19">
      <c r="R3214" s="28"/>
      <c r="S3214" s="29"/>
    </row>
    <row r="3215" ht="14.25" spans="18:19">
      <c r="R3215" s="28"/>
      <c r="S3215" s="29"/>
    </row>
    <row r="3216" ht="14.25" spans="18:19">
      <c r="R3216" s="28"/>
      <c r="S3216" s="29"/>
    </row>
    <row r="3217" ht="14.25" spans="18:19">
      <c r="R3217" s="28"/>
      <c r="S3217" s="29"/>
    </row>
    <row r="3218" ht="14.25" spans="18:19">
      <c r="R3218" s="28"/>
      <c r="S3218" s="29"/>
    </row>
    <row r="3219" ht="14.25" spans="18:19">
      <c r="R3219" s="28"/>
      <c r="S3219" s="29"/>
    </row>
    <row r="3220" ht="14.25" spans="18:19">
      <c r="R3220" s="28"/>
      <c r="S3220" s="29"/>
    </row>
    <row r="3221" ht="14.25" spans="18:19">
      <c r="R3221" s="28"/>
      <c r="S3221" s="29"/>
    </row>
    <row r="3222" ht="14.25" spans="18:19">
      <c r="R3222" s="28"/>
      <c r="S3222" s="29"/>
    </row>
    <row r="3223" ht="14.25" spans="18:19">
      <c r="R3223" s="28"/>
      <c r="S3223" s="29"/>
    </row>
    <row r="3224" ht="14.25" spans="18:19">
      <c r="R3224" s="28"/>
      <c r="S3224" s="29"/>
    </row>
    <row r="3225" ht="14.25" spans="18:19">
      <c r="R3225" s="28"/>
      <c r="S3225" s="29"/>
    </row>
    <row r="3226" ht="14.25" spans="18:19">
      <c r="R3226" s="28"/>
      <c r="S3226" s="29"/>
    </row>
    <row r="3227" ht="14.25" spans="18:19">
      <c r="R3227" s="28"/>
      <c r="S3227" s="29"/>
    </row>
    <row r="3228" ht="14.25" spans="18:19">
      <c r="R3228" s="28"/>
      <c r="S3228" s="29"/>
    </row>
    <row r="3229" ht="14.25" spans="18:19">
      <c r="R3229" s="28"/>
      <c r="S3229" s="29"/>
    </row>
    <row r="3230" ht="14.25" spans="18:19">
      <c r="R3230" s="28"/>
      <c r="S3230" s="29"/>
    </row>
    <row r="3231" ht="14.25" spans="18:19">
      <c r="R3231" s="28"/>
      <c r="S3231" s="29"/>
    </row>
    <row r="3232" ht="14.25" spans="18:19">
      <c r="R3232" s="28"/>
      <c r="S3232" s="29"/>
    </row>
    <row r="3233" ht="14.25" spans="18:19">
      <c r="R3233" s="28"/>
      <c r="S3233" s="29"/>
    </row>
    <row r="3234" ht="14.25" spans="18:19">
      <c r="R3234" s="28"/>
      <c r="S3234" s="29"/>
    </row>
    <row r="3235" ht="14.25" spans="18:19">
      <c r="R3235" s="28"/>
      <c r="S3235" s="29"/>
    </row>
    <row r="3236" ht="14.25" spans="18:19">
      <c r="R3236" s="28"/>
      <c r="S3236" s="29"/>
    </row>
    <row r="3237" ht="14.25" spans="18:19">
      <c r="R3237" s="28"/>
      <c r="S3237" s="29"/>
    </row>
    <row r="3238" ht="14.25" spans="18:19">
      <c r="R3238" s="28"/>
      <c r="S3238" s="29"/>
    </row>
    <row r="3239" ht="14.25" spans="18:19">
      <c r="R3239" s="28"/>
      <c r="S3239" s="29"/>
    </row>
    <row r="3240" ht="14.25" spans="18:19">
      <c r="R3240" s="28"/>
      <c r="S3240" s="29"/>
    </row>
    <row r="3241" ht="14.25" spans="18:19">
      <c r="R3241" s="28"/>
      <c r="S3241" s="29"/>
    </row>
    <row r="3242" ht="14.25" spans="18:19">
      <c r="R3242" s="28"/>
      <c r="S3242" s="29"/>
    </row>
    <row r="3243" ht="14.25" spans="18:19">
      <c r="R3243" s="28"/>
      <c r="S3243" s="29"/>
    </row>
    <row r="3244" ht="14.25" spans="18:19">
      <c r="R3244" s="28"/>
      <c r="S3244" s="29"/>
    </row>
    <row r="3245" ht="14.25" spans="18:19">
      <c r="R3245" s="28"/>
      <c r="S3245" s="29"/>
    </row>
    <row r="3246" ht="14.25" spans="18:19">
      <c r="R3246" s="28"/>
      <c r="S3246" s="29"/>
    </row>
    <row r="3247" ht="14.25" spans="18:19">
      <c r="R3247" s="28"/>
      <c r="S3247" s="29"/>
    </row>
    <row r="3248" ht="14.25" spans="18:19">
      <c r="R3248" s="28"/>
      <c r="S3248" s="29"/>
    </row>
    <row r="3249" ht="14.25" spans="18:19">
      <c r="R3249" s="28"/>
      <c r="S3249" s="29"/>
    </row>
    <row r="3250" ht="14.25" spans="18:19">
      <c r="R3250" s="28"/>
      <c r="S3250" s="29"/>
    </row>
    <row r="3251" ht="14.25" spans="18:19">
      <c r="R3251" s="28"/>
      <c r="S3251" s="29"/>
    </row>
    <row r="3252" ht="14.25" spans="18:19">
      <c r="R3252" s="28"/>
      <c r="S3252" s="29"/>
    </row>
    <row r="3253" ht="14.25" spans="18:19">
      <c r="R3253" s="28"/>
      <c r="S3253" s="29"/>
    </row>
    <row r="3254" ht="14.25" spans="18:19">
      <c r="R3254" s="28"/>
      <c r="S3254" s="29"/>
    </row>
    <row r="3255" ht="14.25" spans="18:19">
      <c r="R3255" s="28"/>
      <c r="S3255" s="29"/>
    </row>
    <row r="3256" ht="14.25" spans="18:19">
      <c r="R3256" s="28"/>
      <c r="S3256" s="29"/>
    </row>
    <row r="3257" ht="14.25" spans="18:19">
      <c r="R3257" s="28"/>
      <c r="S3257" s="29"/>
    </row>
    <row r="3258" ht="14.25" spans="18:19">
      <c r="R3258" s="28"/>
      <c r="S3258" s="29"/>
    </row>
    <row r="3259" ht="14.25" spans="18:19">
      <c r="R3259" s="28"/>
      <c r="S3259" s="29"/>
    </row>
    <row r="3260" ht="14.25" spans="18:19">
      <c r="R3260" s="28"/>
      <c r="S3260" s="29"/>
    </row>
    <row r="3261" ht="14.25" spans="18:19">
      <c r="R3261" s="28"/>
      <c r="S3261" s="29"/>
    </row>
    <row r="3262" ht="14.25" spans="18:19">
      <c r="R3262" s="28"/>
      <c r="S3262" s="29"/>
    </row>
    <row r="3263" ht="14.25" spans="18:19">
      <c r="R3263" s="28"/>
      <c r="S3263" s="29"/>
    </row>
    <row r="3264" ht="14.25" spans="18:19">
      <c r="R3264" s="28"/>
      <c r="S3264" s="29"/>
    </row>
    <row r="3265" ht="14.25" spans="18:19">
      <c r="R3265" s="28"/>
      <c r="S3265" s="29"/>
    </row>
    <row r="3266" ht="14.25" spans="18:19">
      <c r="R3266" s="28"/>
      <c r="S3266" s="29"/>
    </row>
    <row r="3267" ht="14.25" spans="18:19">
      <c r="R3267" s="28"/>
      <c r="S3267" s="29"/>
    </row>
    <row r="3268" ht="14.25" spans="18:19">
      <c r="R3268" s="28"/>
      <c r="S3268" s="29"/>
    </row>
    <row r="3269" ht="14.25" spans="18:19">
      <c r="R3269" s="28"/>
      <c r="S3269" s="29"/>
    </row>
    <row r="3270" ht="14.25" spans="18:19">
      <c r="R3270" s="28"/>
      <c r="S3270" s="29"/>
    </row>
    <row r="3271" ht="14.25" spans="18:19">
      <c r="R3271" s="28"/>
      <c r="S3271" s="29"/>
    </row>
    <row r="3272" ht="14.25" spans="18:19">
      <c r="R3272" s="28"/>
      <c r="S3272" s="29"/>
    </row>
    <row r="3273" ht="14.25" spans="18:19">
      <c r="R3273" s="28"/>
      <c r="S3273" s="29"/>
    </row>
    <row r="3274" ht="14.25" spans="18:19">
      <c r="R3274" s="28"/>
      <c r="S3274" s="29"/>
    </row>
    <row r="3275" ht="14.25" spans="18:19">
      <c r="R3275" s="28"/>
      <c r="S3275" s="29"/>
    </row>
    <row r="3276" ht="14.25" spans="18:19">
      <c r="R3276" s="28"/>
      <c r="S3276" s="29"/>
    </row>
    <row r="3277" ht="14.25" spans="18:19">
      <c r="R3277" s="28"/>
      <c r="S3277" s="29"/>
    </row>
    <row r="3278" ht="14.25" spans="18:19">
      <c r="R3278" s="28"/>
      <c r="S3278" s="29"/>
    </row>
    <row r="3279" ht="14.25" spans="18:19">
      <c r="R3279" s="28"/>
      <c r="S3279" s="29"/>
    </row>
    <row r="3280" ht="14.25" spans="18:19">
      <c r="R3280" s="28"/>
      <c r="S3280" s="29"/>
    </row>
    <row r="3281" ht="14.25" spans="18:19">
      <c r="R3281" s="28"/>
      <c r="S3281" s="29"/>
    </row>
    <row r="3282" ht="14.25" spans="18:19">
      <c r="R3282" s="28"/>
      <c r="S3282" s="29"/>
    </row>
    <row r="3283" ht="14.25" spans="18:19">
      <c r="R3283" s="28"/>
      <c r="S3283" s="29"/>
    </row>
    <row r="3284" ht="14.25" spans="18:19">
      <c r="R3284" s="28"/>
      <c r="S3284" s="29"/>
    </row>
    <row r="3285" ht="14.25" spans="18:19">
      <c r="R3285" s="28"/>
      <c r="S3285" s="29"/>
    </row>
    <row r="3286" ht="14.25" spans="18:19">
      <c r="R3286" s="28"/>
      <c r="S3286" s="29"/>
    </row>
    <row r="3287" ht="14.25" spans="18:19">
      <c r="R3287" s="28"/>
      <c r="S3287" s="29"/>
    </row>
    <row r="3288" ht="14.25" spans="18:19">
      <c r="R3288" s="28"/>
      <c r="S3288" s="29"/>
    </row>
    <row r="3289" ht="14.25" spans="18:19">
      <c r="R3289" s="28"/>
      <c r="S3289" s="29"/>
    </row>
    <row r="3290" ht="14.25" spans="18:19">
      <c r="R3290" s="28"/>
      <c r="S3290" s="29"/>
    </row>
    <row r="3291" ht="14.25" spans="18:19">
      <c r="R3291" s="28"/>
      <c r="S3291" s="29"/>
    </row>
    <row r="3292" ht="14.25" spans="18:19">
      <c r="R3292" s="28"/>
      <c r="S3292" s="29"/>
    </row>
    <row r="3293" ht="14.25" spans="18:19">
      <c r="R3293" s="28"/>
      <c r="S3293" s="29"/>
    </row>
    <row r="3294" ht="14.25" spans="18:19">
      <c r="R3294" s="28"/>
      <c r="S3294" s="29"/>
    </row>
    <row r="3295" ht="14.25" spans="18:19">
      <c r="R3295" s="28"/>
      <c r="S3295" s="29"/>
    </row>
    <row r="3296" ht="14.25" spans="18:19">
      <c r="R3296" s="28"/>
      <c r="S3296" s="29"/>
    </row>
    <row r="3297" ht="14.25" spans="18:19">
      <c r="R3297" s="28"/>
      <c r="S3297" s="29"/>
    </row>
    <row r="3298" ht="14.25" spans="18:19">
      <c r="R3298" s="28"/>
      <c r="S3298" s="29"/>
    </row>
    <row r="3299" ht="14.25" spans="18:19">
      <c r="R3299" s="28"/>
      <c r="S3299" s="29"/>
    </row>
    <row r="3300" ht="14.25" spans="18:19">
      <c r="R3300" s="28"/>
      <c r="S3300" s="29"/>
    </row>
    <row r="3301" ht="14.25" spans="18:19">
      <c r="R3301" s="28"/>
      <c r="S3301" s="29"/>
    </row>
    <row r="3302" ht="14.25" spans="18:19">
      <c r="R3302" s="28"/>
      <c r="S3302" s="29"/>
    </row>
    <row r="3303" ht="14.25" spans="18:19">
      <c r="R3303" s="28"/>
      <c r="S3303" s="29"/>
    </row>
    <row r="3304" ht="14.25" spans="18:19">
      <c r="R3304" s="28"/>
      <c r="S3304" s="29"/>
    </row>
    <row r="3305" ht="14.25" spans="18:19">
      <c r="R3305" s="28"/>
      <c r="S3305" s="29"/>
    </row>
    <row r="3306" ht="14.25" spans="18:19">
      <c r="R3306" s="28"/>
      <c r="S3306" s="29"/>
    </row>
    <row r="3307" ht="14.25" spans="18:19">
      <c r="R3307" s="28"/>
      <c r="S3307" s="29"/>
    </row>
    <row r="3308" ht="14.25" spans="18:19">
      <c r="R3308" s="28"/>
      <c r="S3308" s="29"/>
    </row>
    <row r="3309" ht="14.25" spans="18:19">
      <c r="R3309" s="28"/>
      <c r="S3309" s="29"/>
    </row>
    <row r="3310" ht="14.25" spans="18:19">
      <c r="R3310" s="28"/>
      <c r="S3310" s="29"/>
    </row>
    <row r="3311" ht="14.25" spans="18:19">
      <c r="R3311" s="28"/>
      <c r="S3311" s="29"/>
    </row>
    <row r="3312" ht="14.25" spans="18:19">
      <c r="R3312" s="28"/>
      <c r="S3312" s="29"/>
    </row>
    <row r="3313" ht="14.25" spans="18:19">
      <c r="R3313" s="28"/>
      <c r="S3313" s="29"/>
    </row>
    <row r="3314" ht="14.25" spans="18:19">
      <c r="R3314" s="28"/>
      <c r="S3314" s="29"/>
    </row>
    <row r="3315" ht="14.25" spans="18:19">
      <c r="R3315" s="28"/>
      <c r="S3315" s="29"/>
    </row>
    <row r="3316" ht="14.25" spans="18:19">
      <c r="R3316" s="28"/>
      <c r="S3316" s="29"/>
    </row>
    <row r="3317" ht="14.25" spans="18:19">
      <c r="R3317" s="28"/>
      <c r="S3317" s="29"/>
    </row>
    <row r="3318" ht="14.25" spans="18:19">
      <c r="R3318" s="28"/>
      <c r="S3318" s="29"/>
    </row>
    <row r="3319" ht="14.25" spans="18:19">
      <c r="R3319" s="28"/>
      <c r="S3319" s="29"/>
    </row>
    <row r="3320" ht="14.25" spans="18:19">
      <c r="R3320" s="28"/>
      <c r="S3320" s="29"/>
    </row>
    <row r="3321" ht="14.25" spans="18:19">
      <c r="R3321" s="28"/>
      <c r="S3321" s="29"/>
    </row>
    <row r="3322" ht="14.25" spans="18:19">
      <c r="R3322" s="28"/>
      <c r="S3322" s="29"/>
    </row>
    <row r="3323" ht="14.25" spans="18:19">
      <c r="R3323" s="28"/>
      <c r="S3323" s="29"/>
    </row>
    <row r="3324" ht="14.25" spans="18:19">
      <c r="R3324" s="28"/>
      <c r="S3324" s="29"/>
    </row>
    <row r="3325" ht="14.25" spans="18:19">
      <c r="R3325" s="28"/>
      <c r="S3325" s="29"/>
    </row>
    <row r="3326" ht="14.25" spans="18:19">
      <c r="R3326" s="28"/>
      <c r="S3326" s="29"/>
    </row>
    <row r="3327" ht="14.25" spans="18:19">
      <c r="R3327" s="28"/>
      <c r="S3327" s="29"/>
    </row>
    <row r="3328" ht="14.25" spans="18:19">
      <c r="R3328" s="28"/>
      <c r="S3328" s="29"/>
    </row>
    <row r="3329" ht="14.25" spans="18:19">
      <c r="R3329" s="28"/>
      <c r="S3329" s="29"/>
    </row>
    <row r="3330" ht="14.25" spans="18:19">
      <c r="R3330" s="28"/>
      <c r="S3330" s="29"/>
    </row>
    <row r="3331" ht="14.25" spans="18:19">
      <c r="R3331" s="28"/>
      <c r="S3331" s="29"/>
    </row>
    <row r="3332" ht="14.25" spans="18:19">
      <c r="R3332" s="28"/>
      <c r="S3332" s="29"/>
    </row>
    <row r="3333" ht="14.25" spans="18:19">
      <c r="R3333" s="28"/>
      <c r="S3333" s="29"/>
    </row>
    <row r="3334" ht="14.25" spans="18:19">
      <c r="R3334" s="28"/>
      <c r="S3334" s="29"/>
    </row>
    <row r="3335" ht="14.25" spans="18:19">
      <c r="R3335" s="28"/>
      <c r="S3335" s="29"/>
    </row>
    <row r="3336" ht="14.25" spans="18:19">
      <c r="R3336" s="28"/>
      <c r="S3336" s="29"/>
    </row>
    <row r="3337" ht="14.25" spans="18:19">
      <c r="R3337" s="28"/>
      <c r="S3337" s="29"/>
    </row>
    <row r="3338" ht="14.25" spans="18:19">
      <c r="R3338" s="28"/>
      <c r="S3338" s="29"/>
    </row>
    <row r="3339" ht="14.25" spans="18:19">
      <c r="R3339" s="28"/>
      <c r="S3339" s="29"/>
    </row>
    <row r="3340" ht="14.25" spans="18:19">
      <c r="R3340" s="28"/>
      <c r="S3340" s="29"/>
    </row>
    <row r="3341" ht="14.25" spans="18:19">
      <c r="R3341" s="28"/>
      <c r="S3341" s="29"/>
    </row>
    <row r="3342" ht="14.25" spans="18:19">
      <c r="R3342" s="28"/>
      <c r="S3342" s="29"/>
    </row>
    <row r="3343" ht="14.25" spans="18:19">
      <c r="R3343" s="28"/>
      <c r="S3343" s="29"/>
    </row>
    <row r="3344" ht="14.25" spans="18:19">
      <c r="R3344" s="28"/>
      <c r="S3344" s="29"/>
    </row>
    <row r="3345" ht="14.25" spans="18:19">
      <c r="R3345" s="28"/>
      <c r="S3345" s="29"/>
    </row>
    <row r="3346" ht="14.25" spans="18:19">
      <c r="R3346" s="28"/>
      <c r="S3346" s="29"/>
    </row>
    <row r="3347" ht="14.25" spans="18:19">
      <c r="R3347" s="28"/>
      <c r="S3347" s="29"/>
    </row>
    <row r="3348" ht="14.25" spans="18:19">
      <c r="R3348" s="28"/>
      <c r="S3348" s="29"/>
    </row>
    <row r="3349" ht="14.25" spans="18:19">
      <c r="R3349" s="28"/>
      <c r="S3349" s="29"/>
    </row>
    <row r="3350" ht="14.25" spans="18:19">
      <c r="R3350" s="28"/>
      <c r="S3350" s="29"/>
    </row>
    <row r="3351" ht="14.25" spans="18:19">
      <c r="R3351" s="28"/>
      <c r="S3351" s="29"/>
    </row>
    <row r="3352" ht="14.25" spans="18:19">
      <c r="R3352" s="28"/>
      <c r="S3352" s="29"/>
    </row>
    <row r="3353" ht="14.25" spans="18:19">
      <c r="R3353" s="28"/>
      <c r="S3353" s="29"/>
    </row>
    <row r="3354" ht="14.25" spans="18:19">
      <c r="R3354" s="28"/>
      <c r="S3354" s="29"/>
    </row>
    <row r="3355" ht="14.25" spans="18:19">
      <c r="R3355" s="28"/>
      <c r="S3355" s="29"/>
    </row>
    <row r="3356" ht="14.25" spans="18:19">
      <c r="R3356" s="28"/>
      <c r="S3356" s="29"/>
    </row>
    <row r="3357" ht="14.25" spans="18:19">
      <c r="R3357" s="28"/>
      <c r="S3357" s="29"/>
    </row>
    <row r="3358" ht="14.25" spans="18:19">
      <c r="R3358" s="28"/>
      <c r="S3358" s="29"/>
    </row>
    <row r="3359" ht="14.25" spans="18:19">
      <c r="R3359" s="28"/>
      <c r="S3359" s="29"/>
    </row>
    <row r="3360" ht="14.25" spans="18:19">
      <c r="R3360" s="28"/>
      <c r="S3360" s="29"/>
    </row>
    <row r="3361" ht="14.25" spans="18:19">
      <c r="R3361" s="28"/>
      <c r="S3361" s="29"/>
    </row>
    <row r="3362" ht="14.25" spans="18:19">
      <c r="R3362" s="28"/>
      <c r="S3362" s="29"/>
    </row>
    <row r="3363" ht="14.25" spans="18:19">
      <c r="R3363" s="28"/>
      <c r="S3363" s="29"/>
    </row>
    <row r="3364" ht="14.25" spans="18:19">
      <c r="R3364" s="28"/>
      <c r="S3364" s="29"/>
    </row>
    <row r="3365" ht="14.25" spans="18:19">
      <c r="R3365" s="28"/>
      <c r="S3365" s="29"/>
    </row>
    <row r="3366" ht="14.25" spans="18:19">
      <c r="R3366" s="28"/>
      <c r="S3366" s="29"/>
    </row>
    <row r="3367" ht="14.25" spans="18:19">
      <c r="R3367" s="28"/>
      <c r="S3367" s="29"/>
    </row>
    <row r="3368" ht="14.25" spans="18:19">
      <c r="R3368" s="28"/>
      <c r="S3368" s="29"/>
    </row>
    <row r="3369" ht="14.25" spans="18:19">
      <c r="R3369" s="28"/>
      <c r="S3369" s="29"/>
    </row>
    <row r="3370" ht="14.25" spans="18:19">
      <c r="R3370" s="28"/>
      <c r="S3370" s="29"/>
    </row>
    <row r="3371" ht="14.25" spans="18:19">
      <c r="R3371" s="28"/>
      <c r="S3371" s="29"/>
    </row>
    <row r="3372" ht="14.25" spans="18:19">
      <c r="R3372" s="28"/>
      <c r="S3372" s="29"/>
    </row>
    <row r="3373" ht="14.25" spans="18:19">
      <c r="R3373" s="28"/>
      <c r="S3373" s="29"/>
    </row>
    <row r="3374" ht="14.25" spans="18:19">
      <c r="R3374" s="28"/>
      <c r="S3374" s="29"/>
    </row>
    <row r="3375" ht="14.25" spans="18:19">
      <c r="R3375" s="28"/>
      <c r="S3375" s="29"/>
    </row>
    <row r="3376" ht="14.25" spans="18:19">
      <c r="R3376" s="28"/>
      <c r="S3376" s="29"/>
    </row>
    <row r="3377" ht="14.25" spans="18:19">
      <c r="R3377" s="28"/>
      <c r="S3377" s="29"/>
    </row>
    <row r="3378" ht="14.25" spans="18:19">
      <c r="R3378" s="28"/>
      <c r="S3378" s="29"/>
    </row>
    <row r="3379" ht="14.25" spans="18:19">
      <c r="R3379" s="28"/>
      <c r="S3379" s="29"/>
    </row>
    <row r="3380" ht="14.25" spans="18:19">
      <c r="R3380" s="28"/>
      <c r="S3380" s="29"/>
    </row>
    <row r="3381" ht="14.25" spans="18:19">
      <c r="R3381" s="28"/>
      <c r="S3381" s="29"/>
    </row>
    <row r="3382" ht="14.25" spans="18:19">
      <c r="R3382" s="28"/>
      <c r="S3382" s="29"/>
    </row>
    <row r="3383" ht="14.25" spans="18:19">
      <c r="R3383" s="28"/>
      <c r="S3383" s="29"/>
    </row>
    <row r="3384" ht="14.25" spans="18:19">
      <c r="R3384" s="28"/>
      <c r="S3384" s="29"/>
    </row>
    <row r="3385" ht="14.25" spans="18:19">
      <c r="R3385" s="28"/>
      <c r="S3385" s="29"/>
    </row>
    <row r="3386" ht="14.25" spans="18:19">
      <c r="R3386" s="28"/>
      <c r="S3386" s="29"/>
    </row>
    <row r="3387" ht="14.25" spans="18:19">
      <c r="R3387" s="28"/>
      <c r="S3387" s="29"/>
    </row>
    <row r="3388" ht="14.25" spans="18:19">
      <c r="R3388" s="28"/>
      <c r="S3388" s="29"/>
    </row>
    <row r="3389" ht="14.25" spans="18:19">
      <c r="R3389" s="28"/>
      <c r="S3389" s="29"/>
    </row>
    <row r="3390" ht="14.25" spans="18:19">
      <c r="R3390" s="28"/>
      <c r="S3390" s="29"/>
    </row>
    <row r="3391" ht="14.25" spans="18:19">
      <c r="R3391" s="28"/>
      <c r="S3391" s="29"/>
    </row>
    <row r="3392" ht="14.25" spans="18:19">
      <c r="R3392" s="28"/>
      <c r="S3392" s="29"/>
    </row>
    <row r="3393" ht="14.25" spans="18:19">
      <c r="R3393" s="28"/>
      <c r="S3393" s="29"/>
    </row>
    <row r="3394" ht="14.25" spans="18:19">
      <c r="R3394" s="28"/>
      <c r="S3394" s="29"/>
    </row>
    <row r="3395" ht="14.25" spans="18:19">
      <c r="R3395" s="28"/>
      <c r="S3395" s="29"/>
    </row>
    <row r="3396" ht="14.25" spans="18:19">
      <c r="R3396" s="28"/>
      <c r="S3396" s="29"/>
    </row>
    <row r="3397" ht="14.25" spans="18:19">
      <c r="R3397" s="28"/>
      <c r="S3397" s="29"/>
    </row>
    <row r="3398" ht="14.25" spans="18:19">
      <c r="R3398" s="28"/>
      <c r="S3398" s="29"/>
    </row>
    <row r="3399" ht="14.25" spans="18:19">
      <c r="R3399" s="28"/>
      <c r="S3399" s="29"/>
    </row>
    <row r="3400" ht="14.25" spans="18:19">
      <c r="R3400" s="28"/>
      <c r="S3400" s="29"/>
    </row>
    <row r="3401" ht="14.25" spans="18:19">
      <c r="R3401" s="28"/>
      <c r="S3401" s="29"/>
    </row>
    <row r="3402" ht="14.25" spans="18:19">
      <c r="R3402" s="28"/>
      <c r="S3402" s="29"/>
    </row>
    <row r="3403" ht="14.25" spans="18:19">
      <c r="R3403" s="28"/>
      <c r="S3403" s="29"/>
    </row>
    <row r="3404" ht="14.25" spans="18:19">
      <c r="R3404" s="28"/>
      <c r="S3404" s="29"/>
    </row>
    <row r="3405" ht="14.25" spans="18:19">
      <c r="R3405" s="28"/>
      <c r="S3405" s="29"/>
    </row>
    <row r="3406" ht="14.25" spans="18:19">
      <c r="R3406" s="28"/>
      <c r="S3406" s="29"/>
    </row>
    <row r="3407" ht="14.25" spans="18:19">
      <c r="R3407" s="28"/>
      <c r="S3407" s="29"/>
    </row>
    <row r="3408" ht="14.25" spans="18:19">
      <c r="R3408" s="28"/>
      <c r="S3408" s="29"/>
    </row>
    <row r="3409" ht="14.25" spans="18:19">
      <c r="R3409" s="28"/>
      <c r="S3409" s="29"/>
    </row>
    <row r="3410" ht="14.25" spans="18:19">
      <c r="R3410" s="28"/>
      <c r="S3410" s="29"/>
    </row>
    <row r="3411" ht="14.25" spans="18:19">
      <c r="R3411" s="28"/>
      <c r="S3411" s="29"/>
    </row>
    <row r="3412" ht="14.25" spans="18:19">
      <c r="R3412" s="28"/>
      <c r="S3412" s="29"/>
    </row>
    <row r="3413" ht="14.25" spans="18:19">
      <c r="R3413" s="28"/>
      <c r="S3413" s="29"/>
    </row>
    <row r="3414" ht="14.25" spans="18:19">
      <c r="R3414" s="28"/>
      <c r="S3414" s="29"/>
    </row>
    <row r="3415" ht="14.25" spans="18:19">
      <c r="R3415" s="28"/>
      <c r="S3415" s="29"/>
    </row>
    <row r="3416" ht="14.25" spans="18:19">
      <c r="R3416" s="28"/>
      <c r="S3416" s="29"/>
    </row>
    <row r="3417" ht="14.25" spans="18:19">
      <c r="R3417" s="28"/>
      <c r="S3417" s="29"/>
    </row>
    <row r="3418" ht="14.25" spans="18:19">
      <c r="R3418" s="28"/>
      <c r="S3418" s="29"/>
    </row>
    <row r="3419" ht="14.25" spans="18:19">
      <c r="R3419" s="28"/>
      <c r="S3419" s="29"/>
    </row>
    <row r="3420" ht="14.25" spans="18:19">
      <c r="R3420" s="28"/>
      <c r="S3420" s="29"/>
    </row>
    <row r="3421" ht="14.25" spans="18:19">
      <c r="R3421" s="28"/>
      <c r="S3421" s="29"/>
    </row>
    <row r="3422" ht="14.25" spans="18:19">
      <c r="R3422" s="28"/>
      <c r="S3422" s="29"/>
    </row>
    <row r="3423" ht="14.25" spans="18:19">
      <c r="R3423" s="28"/>
      <c r="S3423" s="29"/>
    </row>
    <row r="3424" ht="14.25" spans="18:19">
      <c r="R3424" s="28"/>
      <c r="S3424" s="29"/>
    </row>
    <row r="3425" ht="14.25" spans="18:19">
      <c r="R3425" s="28"/>
      <c r="S3425" s="29"/>
    </row>
    <row r="3426" ht="14.25" spans="18:19">
      <c r="R3426" s="28"/>
      <c r="S3426" s="29"/>
    </row>
    <row r="3427" ht="14.25" spans="18:19">
      <c r="R3427" s="28"/>
      <c r="S3427" s="29"/>
    </row>
    <row r="3428" ht="14.25" spans="18:19">
      <c r="R3428" s="28"/>
      <c r="S3428" s="29"/>
    </row>
    <row r="3429" ht="14.25" spans="18:19">
      <c r="R3429" s="28"/>
      <c r="S3429" s="29"/>
    </row>
    <row r="3430" ht="14.25" spans="18:19">
      <c r="R3430" s="28"/>
      <c r="S3430" s="29"/>
    </row>
    <row r="3431" ht="14.25" spans="18:19">
      <c r="R3431" s="28"/>
      <c r="S3431" s="29"/>
    </row>
    <row r="3432" ht="14.25" spans="18:19">
      <c r="R3432" s="28"/>
      <c r="S3432" s="29"/>
    </row>
    <row r="3433" ht="14.25" spans="18:19">
      <c r="R3433" s="28"/>
      <c r="S3433" s="29"/>
    </row>
    <row r="3434" ht="14.25" spans="18:19">
      <c r="R3434" s="28"/>
      <c r="S3434" s="29"/>
    </row>
    <row r="3435" ht="14.25" spans="18:19">
      <c r="R3435" s="28"/>
      <c r="S3435" s="29"/>
    </row>
    <row r="3436" ht="14.25" spans="18:19">
      <c r="R3436" s="28"/>
      <c r="S3436" s="29"/>
    </row>
    <row r="3437" ht="14.25" spans="18:19">
      <c r="R3437" s="28"/>
      <c r="S3437" s="29"/>
    </row>
    <row r="3438" ht="14.25" spans="18:19">
      <c r="R3438" s="28"/>
      <c r="S3438" s="29"/>
    </row>
    <row r="3439" ht="14.25" spans="18:19">
      <c r="R3439" s="28"/>
      <c r="S3439" s="29"/>
    </row>
    <row r="3440" ht="14.25" spans="18:19">
      <c r="R3440" s="28"/>
      <c r="S3440" s="29"/>
    </row>
    <row r="3441" ht="14.25" spans="18:19">
      <c r="R3441" s="28"/>
      <c r="S3441" s="29"/>
    </row>
    <row r="3442" ht="14.25" spans="18:19">
      <c r="R3442" s="28"/>
      <c r="S3442" s="29"/>
    </row>
    <row r="3443" ht="14.25" spans="18:19">
      <c r="R3443" s="28"/>
      <c r="S3443" s="29"/>
    </row>
    <row r="3444" ht="14.25" spans="18:19">
      <c r="R3444" s="28"/>
      <c r="S3444" s="29"/>
    </row>
    <row r="3445" ht="14.25" spans="18:19">
      <c r="R3445" s="28"/>
      <c r="S3445" s="29"/>
    </row>
    <row r="3446" ht="14.25" spans="18:19">
      <c r="R3446" s="28"/>
      <c r="S3446" s="29"/>
    </row>
    <row r="3447" ht="14.25" spans="18:19">
      <c r="R3447" s="28"/>
      <c r="S3447" s="29"/>
    </row>
    <row r="3448" ht="14.25" spans="18:19">
      <c r="R3448" s="28"/>
      <c r="S3448" s="29"/>
    </row>
    <row r="3449" ht="14.25" spans="18:19">
      <c r="R3449" s="28"/>
      <c r="S3449" s="29"/>
    </row>
    <row r="3450" ht="14.25" spans="18:19">
      <c r="R3450" s="28"/>
      <c r="S3450" s="29"/>
    </row>
    <row r="3451" ht="14.25" spans="18:19">
      <c r="R3451" s="28"/>
      <c r="S3451" s="29"/>
    </row>
    <row r="3452" ht="14.25" spans="18:19">
      <c r="R3452" s="28"/>
      <c r="S3452" s="29"/>
    </row>
    <row r="3453" ht="14.25" spans="18:19">
      <c r="R3453" s="28"/>
      <c r="S3453" s="29"/>
    </row>
    <row r="3454" ht="14.25" spans="18:19">
      <c r="R3454" s="28"/>
      <c r="S3454" s="29"/>
    </row>
    <row r="3455" ht="14.25" spans="18:19">
      <c r="R3455" s="28"/>
      <c r="S3455" s="29"/>
    </row>
  </sheetData>
  <autoFilter xmlns:etc="http://www.wps.cn/officeDocument/2017/etCustomData" ref="C5:Y76" etc:filterBottomFollowUsedRange="0">
    <extLst/>
  </autoFilter>
  <mergeCells count="3">
    <mergeCell ref="C4:C5"/>
    <mergeCell ref="D4:D5"/>
    <mergeCell ref="E4:E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Poly</dc:creator>
  <cp:lastModifiedBy>Poly</cp:lastModifiedBy>
  <dcterms:created xsi:type="dcterms:W3CDTF">2025-06-05T01:44:00Z</dcterms:created>
  <dcterms:modified xsi:type="dcterms:W3CDTF">2025-08-20T09:06:47Z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16531249F5FC4B1FA9E04F38C35A96AD_13</vt:lpwstr>
  </property>
  <property fmtid="{D5CDD505-2E9C-101B-9397-08002B2CF9AE}" pid="3" name="KSOProductBuildVer">
    <vt:lpwstr>2052-12.1.0.22529</vt:lpwstr>
  </property>
</Properties>
</file>